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J:\IRn\01_Market_communication\01_Press_releases\2024\Tabelle\1Q24\"/>
    </mc:Choice>
  </mc:AlternateContent>
  <xr:revisionPtr revIDLastSave="0" documentId="13_ncr:1_{7E5C1DE1-0110-49B6-B1E1-F0F6A0997D6E}" xr6:coauthVersionLast="47" xr6:coauthVersionMax="47" xr10:uidLastSave="{00000000-0000-0000-0000-000000000000}"/>
  <bookViews>
    <workbookView xWindow="-120" yWindow="-120" windowWidth="29040" windowHeight="15840" tabRatio="942" xr2:uid="{00000000-000D-0000-FFFF-FFFF00000000}"/>
  </bookViews>
  <sheets>
    <sheet name="CE Riclassificato" sheetId="1" r:id="rId1"/>
    <sheet name="CE Riclassificato trimestralizz" sheetId="33" r:id="rId2"/>
    <sheet name="SP Riclassificato" sheetId="39" r:id="rId3"/>
    <sheet name="SP Riclassificato trimestralizz" sheetId="40" r:id="rId4"/>
    <sheet name="Dati di Sintesi" sheetId="41" r:id="rId5"/>
    <sheet name="IFRS9_Commissioni nette" sheetId="37" state="hidden" r:id="rId6"/>
  </sheets>
  <definedNames>
    <definedName name="ENG" localSheetId="0">'CE Riclassificato'!#REF!</definedName>
    <definedName name="ENG" localSheetId="1">'CE Riclassificato trimestralizz'!#REF!</definedName>
    <definedName name="ENG" localSheetId="4">'Dati di Sintesi'!#REF!</definedName>
    <definedName name="ENG" localSheetId="5">'IFRS9_Commissioni nette'!$A$29:$E$45</definedName>
    <definedName name="ENG" localSheetId="2">'SP Riclassificato'!#REF!</definedName>
    <definedName name="ENG" localSheetId="3">'SP Riclassificato trimestralizz'!#REF!</definedName>
    <definedName name="ITA" localSheetId="0">'CE Riclassificato'!$A$5:$E$31</definedName>
    <definedName name="ITA" localSheetId="1">'CE Riclassificato trimestralizz'!$A$5:$F$31</definedName>
    <definedName name="ITA" localSheetId="4">'Dati di Sintesi'!$A$5:$I$44</definedName>
    <definedName name="ITA" localSheetId="5">'IFRS9_Commissioni nette'!$A$7:$E$23</definedName>
    <definedName name="ITA" localSheetId="2">'SP Riclassificato'!$A$5:$E$53</definedName>
    <definedName name="ITA" localSheetId="3">'SP Riclassificato trimestralizz'!$A$5:$F$53</definedName>
    <definedName name="Z_34C7A596_B358_486F_9D50_ABF994A403CB_.wvu.PrintArea" localSheetId="4" hidden="1">'Dati di Sintesi'!$A$1:$I$45</definedName>
    <definedName name="Z_4EB26B84_0220_4AB8_93DA_313411F88A36_.wvu.Cols" localSheetId="3" hidden="1">'SP Riclassificato trimestralizz'!#REF!</definedName>
    <definedName name="Z_4EB26B84_0220_4AB8_93DA_313411F88A36_.wvu.Rows" localSheetId="2" hidden="1">'SP Riclassificato'!#REF!,'SP Riclassificato'!$46:$46,'SP Riclassificato'!#REF!</definedName>
    <definedName name="Z_4EB26B84_0220_4AB8_93DA_313411F88A36_.wvu.Rows" localSheetId="3" hidden="1">'SP Riclassificato trimestralizz'!$46:$46,'SP Riclassificato trimestralizz'!#REF!</definedName>
    <definedName name="Z_8562CDB7_27EA_4D1C_968C_03422A17CE65_.wvu.PrintArea" localSheetId="0" hidden="1">'CE Riclassificato'!$A$1:$E$33</definedName>
    <definedName name="Z_8562CDB7_27EA_4D1C_968C_03422A17CE65_.wvu.PrintArea" localSheetId="1" hidden="1">'CE Riclassificato trimestralizz'!$A$1:$F$32</definedName>
    <definedName name="Z_8562CDB7_27EA_4D1C_968C_03422A17CE65_.wvu.PrintArea" localSheetId="5" hidden="1">'IFRS9_Commissioni nette'!$A$1:$J$26</definedName>
    <definedName name="Z_8562CDB7_27EA_4D1C_968C_03422A17CE65_.wvu.Rows" localSheetId="0" hidden="1">'CE Riclassificato'!$33:$33</definedName>
    <definedName name="Z_FD6F9ED2_7B42_4F88_8946_770FFD79512C_.wvu.PrintArea" localSheetId="4" hidden="1">'Dati di Sintesi'!$A$1:$I$45</definedName>
  </definedNames>
  <calcPr calcId="191029" fullPrecision="0"/>
  <customWorkbookViews>
    <customWorkbookView name="Riccardo Botta - Visualizzazione personale" guid="{8562CDB7-27EA-4D1C-968C-03422A17CE65}" mergeInterval="0" personalView="1" maximized="1" windowWidth="1020" windowHeight="500" tabRatio="942" activeSheetId="10"/>
    <customWorkbookView name="Maurizio Cogliati - Visualizzazione personale" guid="{145C12AD-9084-4AC7-B0C4-C08154DB65C1}" mergeInterval="0" personalView="1" maximized="1" windowWidth="1276" windowHeight="825" tabRatio="942" activeSheetId="33"/>
    <customWorkbookView name="David Richard Climie - Visualizzazione personale" guid="{04E2F78C-2C6D-4636-88DF-7D2B3644025B}" mergeInterval="0" personalView="1" maximized="1" windowWidth="1020" windowHeight="652" tabRatio="94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37" l="1"/>
  <c r="M11" i="37"/>
  <c r="M10" i="37"/>
  <c r="M9" i="37"/>
  <c r="C8" i="37"/>
  <c r="B8" i="37"/>
  <c r="L13" i="37" l="1"/>
  <c r="L12" i="37"/>
  <c r="L11" i="37"/>
  <c r="L10" i="37"/>
  <c r="L9" i="37"/>
  <c r="C30" i="37"/>
  <c r="B30" i="37"/>
  <c r="C38" i="37" l="1"/>
  <c r="C34" i="37"/>
  <c r="C35" i="37"/>
  <c r="C33" i="37"/>
  <c r="C41" i="37"/>
  <c r="C43" i="37"/>
  <c r="C37" i="37"/>
  <c r="C20" i="37"/>
  <c r="C39" i="37"/>
  <c r="C14" i="37"/>
  <c r="C32" i="37"/>
  <c r="C40" i="37"/>
  <c r="C22" i="37" l="1"/>
  <c r="C42" i="37"/>
  <c r="C36" i="37"/>
  <c r="C44" i="37" l="1"/>
  <c r="D16" i="37" l="1"/>
  <c r="D13" i="37"/>
  <c r="D10" i="37"/>
  <c r="D15" i="37"/>
  <c r="D19" i="37"/>
  <c r="D11" i="37"/>
  <c r="D18" i="37"/>
  <c r="D12" i="37"/>
  <c r="D21" i="37"/>
  <c r="D17" i="37"/>
  <c r="B41" i="37"/>
  <c r="D41" i="37" s="1"/>
  <c r="E41" i="37" s="1"/>
  <c r="B33" i="37"/>
  <c r="D33" i="37" s="1"/>
  <c r="E33" i="37" s="1"/>
  <c r="B35" i="37"/>
  <c r="D35" i="37" s="1"/>
  <c r="E35" i="37" s="1"/>
  <c r="B43" i="37"/>
  <c r="D43" i="37" s="1"/>
  <c r="E43" i="37" s="1"/>
  <c r="B40" i="37"/>
  <c r="D40" i="37" s="1"/>
  <c r="E40" i="37" s="1"/>
  <c r="B37" i="37"/>
  <c r="D37" i="37" s="1"/>
  <c r="E37" i="37" s="1"/>
  <c r="B20" i="37"/>
  <c r="B38" i="37"/>
  <c r="D38" i="37" s="1"/>
  <c r="E38" i="37" s="1"/>
  <c r="B34" i="37"/>
  <c r="D34" i="37" s="1"/>
  <c r="E34" i="37" s="1"/>
  <c r="B39" i="37"/>
  <c r="D39" i="37" s="1"/>
  <c r="E39" i="37" s="1"/>
  <c r="B14" i="37"/>
  <c r="B32" i="37"/>
  <c r="D32" i="37" s="1"/>
  <c r="E32" i="37" s="1"/>
  <c r="E18" i="37" l="1"/>
  <c r="E11" i="37"/>
  <c r="E15" i="37"/>
  <c r="E10" i="37"/>
  <c r="E19" i="37"/>
  <c r="E17" i="37"/>
  <c r="E13" i="37"/>
  <c r="E21" i="37"/>
  <c r="E16" i="37"/>
  <c r="E12" i="37"/>
  <c r="D14" i="37"/>
  <c r="D20" i="37"/>
  <c r="B22" i="37"/>
  <c r="B42" i="37"/>
  <c r="D42" i="37" s="1"/>
  <c r="E42" i="37" s="1"/>
  <c r="B36" i="37"/>
  <c r="D36" i="37" s="1"/>
  <c r="E36" i="37" s="1"/>
  <c r="E14" i="37" l="1"/>
  <c r="E20" i="37"/>
  <c r="D22" i="37"/>
  <c r="B44" i="37"/>
  <c r="D44" i="37" s="1"/>
  <c r="E44" i="37" s="1"/>
  <c r="E22" i="37" l="1"/>
  <c r="M13" i="37" l="1"/>
</calcChain>
</file>

<file path=xl/sharedStrings.xml><?xml version="1.0" encoding="utf-8"?>
<sst xmlns="http://schemas.openxmlformats.org/spreadsheetml/2006/main" count="291" uniqueCount="145">
  <si>
    <t>Proventi operativi netti</t>
  </si>
  <si>
    <t>Risultato netto</t>
  </si>
  <si>
    <t>Servizi di incasso e pagamento</t>
  </si>
  <si>
    <t>Conti correnti</t>
  </si>
  <si>
    <t>Servizio Bancomat e carte di credito</t>
  </si>
  <si>
    <t>Intermediazione e collocamento titoli</t>
  </si>
  <si>
    <t>Intermediazione valute</t>
  </si>
  <si>
    <t>Gestioni patrimoniali</t>
  </si>
  <si>
    <t>Distribuzione prodotti assicurativi</t>
  </si>
  <si>
    <t>Collection and payment services</t>
  </si>
  <si>
    <t>Current accounts</t>
  </si>
  <si>
    <t>Dealing and placement of securities</t>
  </si>
  <si>
    <t>Portfolio management</t>
  </si>
  <si>
    <t>Distribution of insurance products</t>
  </si>
  <si>
    <t>Spese del personale</t>
  </si>
  <si>
    <t>Spese amministrative</t>
  </si>
  <si>
    <t>GRUPPO INTESA SANPAOLO</t>
  </si>
  <si>
    <t>Rettifiche di valore nette su crediti</t>
  </si>
  <si>
    <t>%</t>
  </si>
  <si>
    <t>Commissioni nette</t>
  </si>
  <si>
    <t>assolute</t>
  </si>
  <si>
    <t>Interessi netti</t>
  </si>
  <si>
    <t>Voci</t>
  </si>
  <si>
    <t>(milioni di euro)</t>
  </si>
  <si>
    <t>Altre commissioni nette</t>
  </si>
  <si>
    <t>Attività bancaria commerciale</t>
  </si>
  <si>
    <t>Risultato della gestione operativa</t>
  </si>
  <si>
    <t>4°               trimestre</t>
  </si>
  <si>
    <t>3°               trimestre</t>
  </si>
  <si>
    <t>2°               trimestre</t>
  </si>
  <si>
    <t>1°               trimestre</t>
  </si>
  <si>
    <t>Net fee and commission income</t>
  </si>
  <si>
    <t>amount</t>
  </si>
  <si>
    <t>Commercial banking activities</t>
  </si>
  <si>
    <t>Management, dealing and consultancy activities</t>
  </si>
  <si>
    <t>Other net fee and commission income</t>
  </si>
  <si>
    <t>Changes</t>
  </si>
  <si>
    <t>Credit and debit cards</t>
  </si>
  <si>
    <t xml:space="preserve">Other </t>
  </si>
  <si>
    <t>Ammortamento immobilizzazioni immateriali e materiali</t>
  </si>
  <si>
    <t>Currency dealing</t>
  </si>
  <si>
    <t>Altre commissioni intermediazione / gestione</t>
  </si>
  <si>
    <t>Attività di gestione, intermediazione e consulenza</t>
  </si>
  <si>
    <t>1°
trimestre</t>
  </si>
  <si>
    <t>Oneri di integrazione e incentivazione all'esodo (al netto delle imposte)</t>
  </si>
  <si>
    <t>Garanzie rilasciate / ricevute</t>
  </si>
  <si>
    <t>Guarantees given / received</t>
  </si>
  <si>
    <t>Utile (Perdita) del periodo di pertinenza di terzi</t>
  </si>
  <si>
    <t>Altri proventi (oneri) operativi netti</t>
  </si>
  <si>
    <t>Costi operativi</t>
  </si>
  <si>
    <t>Altri proventi (oneri) netti</t>
  </si>
  <si>
    <t>Risultato corrente lordo</t>
  </si>
  <si>
    <t>Imposte sul reddito</t>
  </si>
  <si>
    <t xml:space="preserve">Altri accantonamenti netti e rettifiche di valore nette su altre attività   </t>
  </si>
  <si>
    <t>Utile (Perdita) delle attività operative cessate</t>
  </si>
  <si>
    <t>Effetti economici dell'allocazione dei costi di acquisizione (al netto delle imposte)</t>
  </si>
  <si>
    <t>Rettifiche di valore dell’avviamento e delle altre attività intangibili (al netto delle imposte)</t>
  </si>
  <si>
    <t>Tributi ed altri oneri riguardanti il sistema bancario (al netto delle imposte)</t>
  </si>
  <si>
    <r>
      <rPr>
        <b/>
        <sz val="10"/>
        <color rgb="FFFF0000"/>
        <rFont val="Arial"/>
        <family val="2"/>
      </rPr>
      <t>IFRS9</t>
    </r>
    <r>
      <rPr>
        <b/>
        <sz val="10"/>
        <color rgb="FF7030A0"/>
        <rFont val="Arial"/>
        <family val="2"/>
      </rPr>
      <t>_Commissioni nette</t>
    </r>
  </si>
  <si>
    <t xml:space="preserve">Risultato netto delle attività e passività finanziarie al fair value </t>
  </si>
  <si>
    <t>Dati riesposti, ove necessario e se materiali, per tenere conto delle variazioni intervenute nel perimetro di consolidamento.</t>
  </si>
  <si>
    <t>Risultato dell'attività assicurativa</t>
  </si>
  <si>
    <t>Figures restated, where necessary and material, considering the changes in the scope of consolidation.</t>
  </si>
  <si>
    <t xml:space="preserve">DATI PER GRAFICO </t>
  </si>
  <si>
    <t>Commissioni Nette</t>
  </si>
  <si>
    <t xml:space="preserve">      Variazioni</t>
  </si>
  <si>
    <t>Gruppo Intesa Sanpaolo</t>
  </si>
  <si>
    <r>
      <t xml:space="preserve">Evoluzione trimestrale 
Commissioni nette 
</t>
    </r>
    <r>
      <rPr>
        <sz val="6"/>
        <color indexed="18"/>
        <rFont val="Arial"/>
        <family val="2"/>
      </rPr>
      <t xml:space="preserve"> (milioni di euro)</t>
    </r>
  </si>
  <si>
    <r>
      <t xml:space="preserve">Quarterly development 
Net fee and commission income 
</t>
    </r>
    <r>
      <rPr>
        <sz val="6"/>
        <color rgb="FF000080"/>
        <rFont val="Arial"/>
        <family val="2"/>
      </rPr>
      <t>(millions of euro)</t>
    </r>
  </si>
  <si>
    <t>31.03.2023</t>
  </si>
  <si>
    <t>2023</t>
  </si>
  <si>
    <t xml:space="preserve">  Variazioni</t>
  </si>
  <si>
    <t>31.03.2024</t>
  </si>
  <si>
    <t>2024</t>
  </si>
  <si>
    <t>Evoluzione trimestrale del conto economico consolidato riclassificato</t>
  </si>
  <si>
    <t>Conto economico consolidato riclassificato</t>
  </si>
  <si>
    <t>Dati patrimoniali consolidati riclassificati</t>
  </si>
  <si>
    <t>Attività</t>
  </si>
  <si>
    <t>31.12.2023</t>
  </si>
  <si>
    <t xml:space="preserve">      variazioni</t>
  </si>
  <si>
    <t>Cassa e disponibilità liquide</t>
  </si>
  <si>
    <t>Finanziamenti verso banche</t>
  </si>
  <si>
    <t>Finanziamenti verso clientela</t>
  </si>
  <si>
    <t>Crediti verso clientela valutati al costo ammortizzato</t>
  </si>
  <si>
    <t>Crediti verso clientela valutati al fair value con impatto sulla redditività complessiva e con impatto sul conto economico</t>
  </si>
  <si>
    <t>Attività finanziarie valutate al costo ammortizzato che non costituiscono finanziamenti</t>
  </si>
  <si>
    <t>Attività finanziarie valutate al fair value con impatto a conto economico</t>
  </si>
  <si>
    <t>Attività finanziarie valutate al fair value con impatto sulla redditività complessiva</t>
  </si>
  <si>
    <t>Attività finanziarie di pertinenza delle imprese di assicurazione valutate al costo ammortizzato</t>
  </si>
  <si>
    <t>Attività finanziarie di pertinenza delle imprese di assicurazione valutate al fair value con impatto a conto economico</t>
  </si>
  <si>
    <t>Attività finanziarie di pertinenza delle imprese di assicurazione valutate al fair value con impatto sulla redditività complessiva</t>
  </si>
  <si>
    <t>Partecipazioni</t>
  </si>
  <si>
    <t>Attività materiali e immateriali</t>
  </si>
  <si>
    <t>Attività di proprietà</t>
  </si>
  <si>
    <t>Diritti d'uso acquisiti con il leasing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</si>
  <si>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</si>
  <si>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</si>
  <si>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</si>
  <si>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</si>
  <si>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</si>
  <si>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 al costo ammortizzato</t>
  </si>
  <si>
    <t>Debiti verso clientela al costo ammortizzato e titoli in circolazione</t>
  </si>
  <si>
    <t>Passività finanziarie di negoziazione</t>
  </si>
  <si>
    <t>Passività finanziarie designate al fair value</t>
  </si>
  <si>
    <t>Passività finanziarie al costo ammortizzato di pertinenza delle imprese di assicurazione</t>
  </si>
  <si>
    <t>Passività finanziarie di negoziazione di pertinenza delle imprese di assicurazione</t>
  </si>
  <si>
    <t>Passività finanziarie designate al fair value di pertinenza delle imprese di assicurazione</t>
  </si>
  <si>
    <t>Passività fiscali</t>
  </si>
  <si>
    <t>Passività associate ad attività in via di dismissione</t>
  </si>
  <si>
    <t>Altre voci del passivo</t>
  </si>
  <si>
    <t>di cui debiti per leasing</t>
  </si>
  <si>
    <t>Passività assicurative</t>
  </si>
  <si>
    <t>Fondi per rischi e oneri</t>
  </si>
  <si>
    <t>di cui per impegni e garanzie finanziarie rilasciate</t>
  </si>
  <si>
    <t>Capitale</t>
  </si>
  <si>
    <t>Riserve</t>
  </si>
  <si>
    <t>Riserve da valutazione</t>
  </si>
  <si>
    <t>Riserve da valutazione di pertinenza delle imprese di assicurazione</t>
  </si>
  <si>
    <t>Acconti su dividendi</t>
  </si>
  <si>
    <t>Strumenti di capitale</t>
  </si>
  <si>
    <t>Patrimonio di pertinenza di terzi</t>
  </si>
  <si>
    <t>Totale passività e patrimonio netto</t>
  </si>
  <si>
    <t>Dati riesposti, ove necessario e se materiali, per tenere conto delle variazioni intervenute nel perimetro di consolidamento e delle attività in via di dismissione.</t>
  </si>
  <si>
    <t>Evoluzione trimestrale dei dati patrimoniali consolidati riclassificati</t>
  </si>
  <si>
    <t xml:space="preserve"> </t>
  </si>
  <si>
    <r>
      <t xml:space="preserve">31/3  </t>
    </r>
    <r>
      <rPr>
        <sz val="7"/>
        <rFont val="Frutiger LT 45 Light"/>
        <family val="2"/>
      </rPr>
      <t/>
    </r>
  </si>
  <si>
    <t>31/12</t>
  </si>
  <si>
    <t>30/9</t>
  </si>
  <si>
    <t>30/6</t>
  </si>
  <si>
    <t>31/3</t>
  </si>
  <si>
    <t>Dati di sintesi per settori di attività</t>
  </si>
  <si>
    <t>Banca
dei
Territori</t>
  </si>
  <si>
    <t>IMI Corporate &amp; Investment Banking</t>
  </si>
  <si>
    <t>International Subsidiary Banks</t>
  </si>
  <si>
    <t>Private
Banking</t>
  </si>
  <si>
    <t>Asset
Management</t>
  </si>
  <si>
    <t>Insurance</t>
  </si>
  <si>
    <t>Centro
di
Governo</t>
  </si>
  <si>
    <t>Totale</t>
  </si>
  <si>
    <t>Variazione %</t>
  </si>
  <si>
    <t xml:space="preserve">Totale
</t>
  </si>
  <si>
    <t>Raccolta diretta bancaria</t>
  </si>
  <si>
    <t>Attività di rischio ponderate</t>
  </si>
  <si>
    <t>Capitale assorbito</t>
  </si>
  <si>
    <t>Dati riesposti, ove necessario e se materiali,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</si>
</sst>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General_)"/>
    <numFmt numFmtId="170" formatCode="&quot;L.&quot;#,##0_);[Red]\(&quot;L.&quot;#,##0\)"/>
    <numFmt numFmtId="171" formatCode="_-[$€-2]\ * #,##0.00_-;\-[$€-2]\ * #,##0.00_-;_-[$€-2]\ * &quot;-&quot;??_-"/>
    <numFmt numFmtId="172" formatCode="#,##0;\-#,##0;\-"/>
    <numFmt numFmtId="173" formatCode="#,##0.0;\-#,##0.0;\-"/>
    <numFmt numFmtId="174" formatCode="_-* #,##0\ _€_-;\-* #,##0\ _€_-;_-* &quot;-&quot;??\ _€_-;_-@_-"/>
  </numFmts>
  <fonts count="6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u/>
      <sz val="12"/>
      <color indexed="18"/>
      <name val="Arial"/>
      <family val="2"/>
    </font>
    <font>
      <b/>
      <i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rgb="FFFF0000"/>
      <name val="Arial"/>
      <family val="2"/>
    </font>
    <font>
      <sz val="7.5"/>
      <color indexed="18"/>
      <name val="Arial"/>
      <family val="2"/>
    </font>
    <font>
      <b/>
      <sz val="8"/>
      <color indexed="10"/>
      <name val="Arial"/>
      <family val="2"/>
    </font>
    <font>
      <sz val="7"/>
      <color indexed="18"/>
      <name val="Arial"/>
      <family val="2"/>
    </font>
    <font>
      <vertAlign val="superscript"/>
      <sz val="7.5"/>
      <color indexed="18"/>
      <name val="Arial"/>
      <family val="2"/>
    </font>
    <font>
      <vertAlign val="superscript"/>
      <sz val="7"/>
      <color indexed="18"/>
      <name val="Arial"/>
      <family val="2"/>
    </font>
    <font>
      <sz val="6.5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7.5"/>
      <color indexed="18"/>
      <name val="Arial"/>
      <family val="2"/>
    </font>
    <font>
      <sz val="7.5"/>
      <color rgb="FF000080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sz val="11"/>
      <color indexed="18"/>
      <name val="Arial"/>
      <family val="2"/>
    </font>
    <font>
      <sz val="6.5"/>
      <color rgb="FF000080"/>
      <name val="Arial"/>
      <family val="2"/>
    </font>
    <font>
      <vertAlign val="superscript"/>
      <sz val="10"/>
      <color indexed="18"/>
      <name val="Arial"/>
      <family val="2"/>
    </font>
    <font>
      <sz val="7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b/>
      <sz val="10"/>
      <color rgb="FF7030A0"/>
      <name val="Arial"/>
      <family val="2"/>
    </font>
    <font>
      <sz val="6"/>
      <color rgb="FF000080"/>
      <name val="Arial"/>
      <family val="2"/>
    </font>
    <font>
      <b/>
      <sz val="6"/>
      <color rgb="FF000080"/>
      <name val="Arial"/>
      <family val="2"/>
    </font>
    <font>
      <vertAlign val="superscript"/>
      <sz val="6"/>
      <color rgb="FF00008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color rgb="FF00007F"/>
      <name val="Arial"/>
      <family val="2"/>
    </font>
    <font>
      <i/>
      <sz val="7"/>
      <color rgb="FF00008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6.5"/>
      <color rgb="FF000080"/>
      <name val="Arial"/>
      <family val="2"/>
    </font>
    <font>
      <sz val="7"/>
      <name val="Frutiger LT 45 Light"/>
      <family val="2"/>
    </font>
    <font>
      <sz val="6.5"/>
      <color rgb="FF00007F"/>
      <name val="Arial"/>
      <family val="2"/>
    </font>
    <font>
      <i/>
      <sz val="6.5"/>
      <color rgb="FF00007F"/>
      <name val="Arial"/>
      <family val="2"/>
    </font>
    <font>
      <i/>
      <sz val="6.5"/>
      <color rgb="FF000080"/>
      <name val="Arial"/>
      <family val="2"/>
    </font>
    <font>
      <i/>
      <sz val="7"/>
      <name val="Arial"/>
      <family val="2"/>
    </font>
    <font>
      <sz val="7"/>
      <color rgb="FFFF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9"/>
      </patternFill>
    </fill>
  </fills>
  <borders count="5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hair">
        <color rgb="FF000080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</borders>
  <cellStyleXfs count="39">
    <xf numFmtId="15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>
      <alignment horizontal="center" vertical="center"/>
    </xf>
    <xf numFmtId="165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5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5" fontId="39" fillId="0" borderId="0"/>
    <xf numFmtId="4" fontId="1" fillId="0" borderId="0">
      <alignment horizontal="center" vertical="center"/>
    </xf>
    <xf numFmtId="0" fontId="1" fillId="0" borderId="0"/>
    <xf numFmtId="15" fontId="1" fillId="0" borderId="0"/>
    <xf numFmtId="164" fontId="1" fillId="0" borderId="0" applyFont="0" applyFill="0" applyBorder="0" applyAlignment="0" applyProtection="0"/>
    <xf numFmtId="0" fontId="60" fillId="0" borderId="0"/>
    <xf numFmtId="4" fontId="1" fillId="0" borderId="0">
      <alignment horizontal="center" vertical="center"/>
    </xf>
  </cellStyleXfs>
  <cellXfs count="283">
    <xf numFmtId="15" fontId="0" fillId="0" borderId="0" xfId="0"/>
    <xf numFmtId="168" fontId="5" fillId="0" borderId="0" xfId="16" applyNumberFormat="1" applyFont="1" applyBorder="1" applyAlignment="1" applyProtection="1">
      <alignment horizontal="right"/>
      <protection locked="0"/>
    </xf>
    <xf numFmtId="173" fontId="7" fillId="0" borderId="0" xfId="23" applyNumberFormat="1" applyFont="1" applyAlignment="1" applyProtection="1">
      <alignment horizontal="center"/>
      <protection locked="0"/>
    </xf>
    <xf numFmtId="15" fontId="9" fillId="0" borderId="0" xfId="0" applyFont="1" applyProtection="1">
      <protection locked="0"/>
    </xf>
    <xf numFmtId="173" fontId="6" fillId="0" borderId="0" xfId="0" applyNumberFormat="1" applyFont="1" applyProtection="1">
      <protection locked="0"/>
    </xf>
    <xf numFmtId="15" fontId="6" fillId="0" borderId="0" xfId="0" applyFont="1" applyAlignment="1" applyProtection="1">
      <protection locked="0"/>
    </xf>
    <xf numFmtId="15" fontId="12" fillId="4" borderId="0" xfId="0" applyFont="1" applyFill="1" applyAlignment="1" applyProtection="1">
      <alignment horizontal="center" vertical="center"/>
      <protection locked="0"/>
    </xf>
    <xf numFmtId="15" fontId="6" fillId="0" borderId="0" xfId="0" applyFont="1" applyBorder="1" applyProtection="1">
      <protection locked="0"/>
    </xf>
    <xf numFmtId="15" fontId="17" fillId="0" borderId="0" xfId="0" quotePrefix="1" applyFont="1" applyBorder="1" applyAlignment="1"/>
    <xf numFmtId="15" fontId="12" fillId="0" borderId="0" xfId="0" applyFont="1" applyProtection="1">
      <protection locked="0"/>
    </xf>
    <xf numFmtId="15" fontId="12" fillId="0" borderId="0" xfId="0" quotePrefix="1" applyFont="1" applyAlignment="1" applyProtection="1">
      <alignment horizontal="center"/>
      <protection locked="0"/>
    </xf>
    <xf numFmtId="15" fontId="16" fillId="0" borderId="0" xfId="0" applyFont="1" applyProtection="1">
      <protection locked="0"/>
    </xf>
    <xf numFmtId="0" fontId="6" fillId="0" borderId="0" xfId="13" applyFont="1" applyProtection="1">
      <protection locked="0"/>
    </xf>
    <xf numFmtId="3" fontId="16" fillId="3" borderId="0" xfId="16" quotePrefix="1" applyNumberFormat="1" applyFont="1" applyFill="1" applyBorder="1" applyAlignment="1" applyProtection="1">
      <alignment horizontal="left"/>
    </xf>
    <xf numFmtId="172" fontId="16" fillId="3" borderId="0" xfId="16" applyNumberFormat="1" applyFont="1" applyFill="1" applyBorder="1" applyAlignment="1" applyProtection="1">
      <protection locked="0"/>
    </xf>
    <xf numFmtId="172" fontId="23" fillId="0" borderId="0" xfId="16" applyNumberFormat="1" applyFont="1" applyBorder="1" applyAlignment="1" applyProtection="1">
      <protection locked="0"/>
    </xf>
    <xf numFmtId="172" fontId="14" fillId="0" borderId="0" xfId="16" applyNumberFormat="1" applyFont="1" applyFill="1" applyBorder="1" applyAlignment="1" applyProtection="1">
      <protection locked="0"/>
    </xf>
    <xf numFmtId="172" fontId="14" fillId="0" borderId="0" xfId="16" applyNumberFormat="1" applyFont="1" applyBorder="1" applyAlignment="1" applyProtection="1">
      <protection locked="0"/>
    </xf>
    <xf numFmtId="173" fontId="14" fillId="0" borderId="0" xfId="14" applyNumberFormat="1" applyFont="1" applyFill="1" applyBorder="1" applyProtection="1"/>
    <xf numFmtId="0" fontId="18" fillId="0" borderId="0" xfId="18" quotePrefix="1" applyFont="1" applyBorder="1" applyAlignment="1">
      <alignment horizontal="left" wrapText="1"/>
    </xf>
    <xf numFmtId="15" fontId="6" fillId="2" borderId="0" xfId="0" applyFont="1" applyFill="1" applyProtection="1">
      <protection locked="0"/>
    </xf>
    <xf numFmtId="15" fontId="6" fillId="2" borderId="0" xfId="0" applyFont="1" applyFill="1" applyAlignment="1" applyProtection="1">
      <protection locked="0"/>
    </xf>
    <xf numFmtId="173" fontId="6" fillId="2" borderId="0" xfId="0" applyNumberFormat="1" applyFont="1" applyFill="1" applyAlignment="1" applyProtection="1">
      <protection locked="0"/>
    </xf>
    <xf numFmtId="168" fontId="8" fillId="2" borderId="0" xfId="16" applyNumberFormat="1" applyFont="1" applyFill="1" applyBorder="1" applyAlignment="1" applyProtection="1">
      <alignment horizontal="left"/>
    </xf>
    <xf numFmtId="38" fontId="21" fillId="2" borderId="0" xfId="19" applyNumberFormat="1" applyFont="1" applyFill="1" applyProtection="1">
      <protection locked="0"/>
    </xf>
    <xf numFmtId="38" fontId="21" fillId="2" borderId="0" xfId="19" applyNumberFormat="1" applyFont="1" applyFill="1" applyAlignment="1" applyProtection="1">
      <protection locked="0"/>
    </xf>
    <xf numFmtId="173" fontId="21" fillId="2" borderId="0" xfId="19" applyNumberFormat="1" applyFont="1" applyFill="1" applyAlignment="1" applyProtection="1">
      <protection locked="0"/>
    </xf>
    <xf numFmtId="15" fontId="7" fillId="2" borderId="0" xfId="0" applyFont="1" applyFill="1" applyProtection="1">
      <protection locked="0"/>
    </xf>
    <xf numFmtId="173" fontId="16" fillId="0" borderId="0" xfId="16" applyNumberFormat="1" applyFont="1" applyFill="1" applyBorder="1" applyAlignment="1" applyProtection="1">
      <alignment horizontal="right"/>
      <protection locked="0"/>
    </xf>
    <xf numFmtId="15" fontId="16" fillId="2" borderId="0" xfId="0" applyFont="1" applyFill="1" applyBorder="1" applyAlignment="1" applyProtection="1">
      <protection locked="0"/>
    </xf>
    <xf numFmtId="173" fontId="18" fillId="0" borderId="0" xfId="18" quotePrefix="1" applyNumberFormat="1" applyFont="1" applyBorder="1" applyAlignment="1">
      <alignment horizontal="left" wrapText="1"/>
    </xf>
    <xf numFmtId="173" fontId="5" fillId="2" borderId="0" xfId="16" applyNumberFormat="1" applyFont="1" applyFill="1" applyBorder="1" applyAlignment="1" applyProtection="1">
      <alignment horizontal="center"/>
      <protection locked="0"/>
    </xf>
    <xf numFmtId="168" fontId="5" fillId="2" borderId="0" xfId="16" applyNumberFormat="1" applyFont="1" applyFill="1" applyBorder="1" applyAlignment="1" applyProtection="1">
      <alignment horizontal="center"/>
      <protection locked="0"/>
    </xf>
    <xf numFmtId="15" fontId="14" fillId="2" borderId="0" xfId="0" applyFont="1" applyFill="1" applyProtection="1">
      <protection locked="0"/>
    </xf>
    <xf numFmtId="0" fontId="18" fillId="0" borderId="0" xfId="18" quotePrefix="1" applyFont="1" applyFill="1" applyBorder="1" applyAlignment="1">
      <alignment horizontal="left" wrapText="1"/>
    </xf>
    <xf numFmtId="15" fontId="5" fillId="0" borderId="0" xfId="0" applyFont="1" applyFill="1" applyBorder="1" applyAlignment="1">
      <alignment horizontal="center" vertical="center"/>
    </xf>
    <xf numFmtId="15" fontId="25" fillId="0" borderId="0" xfId="0" applyFont="1" applyProtection="1">
      <protection locked="0"/>
    </xf>
    <xf numFmtId="1" fontId="6" fillId="2" borderId="0" xfId="0" applyNumberFormat="1" applyFont="1" applyFill="1" applyBorder="1" applyAlignment="1">
      <alignment vertical="center"/>
    </xf>
    <xf numFmtId="15" fontId="5" fillId="2" borderId="0" xfId="0" applyFont="1" applyFill="1" applyBorder="1" applyAlignment="1">
      <alignment horizontal="center" vertical="center"/>
    </xf>
    <xf numFmtId="15" fontId="5" fillId="2" borderId="0" xfId="0" applyFont="1" applyFill="1" applyProtection="1">
      <protection locked="0"/>
    </xf>
    <xf numFmtId="0" fontId="6" fillId="0" borderId="0" xfId="13" applyFont="1" applyBorder="1" applyAlignment="1" applyProtection="1">
      <protection locked="0"/>
    </xf>
    <xf numFmtId="0" fontId="6" fillId="0" borderId="0" xfId="13" applyFont="1" applyAlignment="1" applyProtection="1">
      <protection locked="0"/>
    </xf>
    <xf numFmtId="15" fontId="28" fillId="0" borderId="0" xfId="0" quotePrefix="1" applyFont="1" applyFill="1" applyBorder="1" applyAlignment="1">
      <alignment horizontal="left" wrapText="1"/>
    </xf>
    <xf numFmtId="0" fontId="18" fillId="0" borderId="0" xfId="18" applyFont="1" applyFill="1" applyBorder="1" applyAlignment="1">
      <alignment wrapText="1"/>
    </xf>
    <xf numFmtId="172" fontId="10" fillId="0" borderId="0" xfId="16" applyNumberFormat="1" applyFont="1" applyFill="1" applyBorder="1" applyAlignment="1" applyProtection="1">
      <protection locked="0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protection locked="0"/>
    </xf>
    <xf numFmtId="15" fontId="10" fillId="0" borderId="0" xfId="0" applyFont="1" applyProtection="1">
      <protection locked="0"/>
    </xf>
    <xf numFmtId="172" fontId="22" fillId="0" borderId="0" xfId="16" applyNumberFormat="1" applyFont="1" applyFill="1" applyBorder="1" applyAlignment="1" applyProtection="1">
      <protection locked="0"/>
    </xf>
    <xf numFmtId="173" fontId="22" fillId="0" borderId="0" xfId="14" applyNumberFormat="1" applyFont="1" applyFill="1" applyBorder="1" applyProtection="1"/>
    <xf numFmtId="172" fontId="22" fillId="6" borderId="0" xfId="16" applyNumberFormat="1" applyFont="1" applyFill="1" applyBorder="1" applyAlignment="1" applyProtection="1">
      <protection locked="0"/>
    </xf>
    <xf numFmtId="173" fontId="22" fillId="6" borderId="0" xfId="14" applyNumberFormat="1" applyFont="1" applyFill="1" applyBorder="1" applyProtection="1"/>
    <xf numFmtId="169" fontId="4" fillId="0" borderId="0" xfId="17" applyFont="1" applyFill="1" applyAlignment="1">
      <alignment horizontal="left"/>
    </xf>
    <xf numFmtId="40" fontId="4" fillId="0" borderId="0" xfId="9" applyFont="1" applyFill="1" applyAlignment="1">
      <alignment horizontal="right"/>
    </xf>
    <xf numFmtId="173" fontId="4" fillId="0" borderId="0" xfId="9" applyNumberFormat="1" applyFont="1" applyFill="1" applyAlignment="1">
      <alignment horizontal="right"/>
    </xf>
    <xf numFmtId="15" fontId="10" fillId="2" borderId="0" xfId="0" applyFont="1" applyFill="1" applyProtection="1">
      <protection locked="0"/>
    </xf>
    <xf numFmtId="1" fontId="10" fillId="0" borderId="0" xfId="8" quotePrefix="1" applyNumberFormat="1" applyFont="1" applyFill="1" applyBorder="1" applyAlignment="1" applyProtection="1">
      <alignment horizontal="right" vertical="top" wrapText="1"/>
      <protection locked="0"/>
    </xf>
    <xf numFmtId="15" fontId="15" fillId="0" borderId="0" xfId="0" applyFont="1" applyProtection="1">
      <protection locked="0"/>
    </xf>
    <xf numFmtId="15" fontId="22" fillId="2" borderId="0" xfId="0" applyFont="1" applyFill="1" applyProtection="1">
      <protection locked="0"/>
    </xf>
    <xf numFmtId="3" fontId="11" fillId="0" borderId="0" xfId="16" applyNumberFormat="1" applyFont="1" applyBorder="1" applyAlignment="1" applyProtection="1">
      <alignment horizontal="left"/>
      <protection locked="0"/>
    </xf>
    <xf numFmtId="172" fontId="25" fillId="0" borderId="0" xfId="16" applyNumberFormat="1" applyFont="1" applyFill="1" applyBorder="1" applyAlignment="1" applyProtection="1">
      <protection locked="0"/>
    </xf>
    <xf numFmtId="40" fontId="4" fillId="0" borderId="0" xfId="9" applyFont="1" applyFill="1" applyBorder="1" applyAlignment="1">
      <alignment horizontal="right"/>
    </xf>
    <xf numFmtId="40" fontId="11" fillId="0" borderId="0" xfId="9" applyFont="1" applyFill="1" applyBorder="1" applyAlignment="1">
      <alignment horizontal="right"/>
    </xf>
    <xf numFmtId="172" fontId="22" fillId="6" borderId="0" xfId="16" applyNumberFormat="1" applyFont="1" applyFill="1" applyBorder="1" applyAlignment="1" applyProtection="1"/>
    <xf numFmtId="173" fontId="22" fillId="6" borderId="0" xfId="16" applyNumberFormat="1" applyFont="1" applyFill="1" applyBorder="1" applyAlignment="1" applyProtection="1">
      <protection locked="0"/>
    </xf>
    <xf numFmtId="172" fontId="12" fillId="6" borderId="0" xfId="16" applyNumberFormat="1" applyFont="1" applyFill="1" applyBorder="1" applyAlignment="1" applyProtection="1">
      <protection locked="0"/>
    </xf>
    <xf numFmtId="172" fontId="32" fillId="0" borderId="0" xfId="16" applyNumberFormat="1" applyFont="1" applyFill="1" applyBorder="1" applyAlignment="1" applyProtection="1">
      <protection locked="0"/>
    </xf>
    <xf numFmtId="15" fontId="34" fillId="0" borderId="0" xfId="0" applyFont="1" applyBorder="1" applyAlignment="1">
      <alignment vertical="center"/>
    </xf>
    <xf numFmtId="49" fontId="14" fillId="0" borderId="0" xfId="16" applyNumberFormat="1" applyFont="1" applyBorder="1" applyAlignment="1" applyProtection="1">
      <alignment horizontal="left"/>
      <protection locked="0"/>
    </xf>
    <xf numFmtId="49" fontId="22" fillId="0" borderId="0" xfId="16" applyNumberFormat="1" applyFont="1" applyProtection="1">
      <protection locked="0"/>
    </xf>
    <xf numFmtId="49" fontId="14" fillId="0" borderId="0" xfId="16" applyNumberFormat="1" applyFont="1" applyAlignment="1" applyProtection="1">
      <alignment horizontal="right"/>
      <protection locked="0"/>
    </xf>
    <xf numFmtId="49" fontId="22" fillId="7" borderId="0" xfId="0" applyNumberFormat="1" applyFont="1" applyFill="1" applyBorder="1" applyAlignment="1">
      <alignment horizontal="center" vertical="center"/>
    </xf>
    <xf numFmtId="49" fontId="14" fillId="7" borderId="0" xfId="0" applyNumberFormat="1" applyFont="1" applyFill="1" applyBorder="1" applyAlignment="1">
      <alignment horizontal="right" vertical="center"/>
    </xf>
    <xf numFmtId="49" fontId="22" fillId="7" borderId="0" xfId="0" applyNumberFormat="1" applyFont="1" applyFill="1" applyBorder="1" applyAlignment="1">
      <alignment horizontal="right" vertical="center"/>
    </xf>
    <xf numFmtId="49" fontId="23" fillId="0" borderId="0" xfId="16" applyNumberFormat="1" applyFont="1" applyBorder="1" applyAlignment="1" applyProtection="1">
      <alignment wrapText="1"/>
    </xf>
    <xf numFmtId="49" fontId="23" fillId="0" borderId="0" xfId="21" applyNumberFormat="1" applyFont="1" applyBorder="1" applyAlignment="1" applyProtection="1">
      <alignment wrapText="1" shrinkToFit="1"/>
    </xf>
    <xf numFmtId="49" fontId="22" fillId="6" borderId="0" xfId="16" applyNumberFormat="1" applyFont="1" applyFill="1" applyBorder="1" applyProtection="1"/>
    <xf numFmtId="49" fontId="16" fillId="0" borderId="0" xfId="16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>
      <alignment horizontal="right"/>
    </xf>
    <xf numFmtId="49" fontId="12" fillId="6" borderId="0" xfId="16" applyNumberFormat="1" applyFont="1" applyFill="1" applyBorder="1" applyAlignment="1" applyProtection="1">
      <alignment horizontal="left" vertical="top"/>
    </xf>
    <xf numFmtId="49" fontId="12" fillId="6" borderId="0" xfId="8" quotePrefix="1" applyNumberFormat="1" applyFont="1" applyFill="1" applyBorder="1" applyAlignment="1" applyProtection="1">
      <alignment horizontal="right" vertical="top" wrapText="1"/>
      <protection locked="0"/>
    </xf>
    <xf numFmtId="49" fontId="12" fillId="6" borderId="0" xfId="16" applyNumberFormat="1" applyFont="1" applyFill="1" applyBorder="1" applyProtection="1"/>
    <xf numFmtId="49" fontId="22" fillId="6" borderId="0" xfId="16" applyNumberFormat="1" applyFont="1" applyFill="1" applyBorder="1" applyAlignment="1" applyProtection="1">
      <alignment horizontal="left"/>
    </xf>
    <xf numFmtId="49" fontId="22" fillId="2" borderId="0" xfId="16" applyNumberFormat="1" applyFont="1" applyFill="1" applyBorder="1" applyAlignment="1" applyProtection="1">
      <alignment horizontal="left"/>
    </xf>
    <xf numFmtId="49" fontId="14" fillId="0" borderId="0" xfId="16" applyNumberFormat="1" applyFont="1" applyFill="1" applyBorder="1" applyAlignment="1" applyProtection="1">
      <alignment horizontal="left"/>
    </xf>
    <xf numFmtId="49" fontId="14" fillId="2" borderId="0" xfId="16" applyNumberFormat="1" applyFont="1" applyFill="1" applyBorder="1" applyAlignment="1" applyProtection="1">
      <alignment horizontal="left"/>
    </xf>
    <xf numFmtId="49" fontId="22" fillId="2" borderId="0" xfId="0" applyNumberFormat="1" applyFont="1" applyFill="1" applyBorder="1" applyAlignment="1"/>
    <xf numFmtId="49" fontId="14" fillId="0" borderId="0" xfId="16" applyNumberFormat="1" applyFont="1" applyFill="1" applyBorder="1" applyAlignment="1" applyProtection="1">
      <alignment horizontal="left" wrapText="1"/>
    </xf>
    <xf numFmtId="49" fontId="22" fillId="2" borderId="0" xfId="16" applyNumberFormat="1" applyFont="1" applyFill="1" applyBorder="1" applyAlignment="1" applyProtection="1">
      <alignment horizontal="left" wrapText="1"/>
    </xf>
    <xf numFmtId="49" fontId="23" fillId="2" borderId="0" xfId="16" applyNumberFormat="1" applyFont="1" applyFill="1" applyBorder="1" applyAlignment="1" applyProtection="1">
      <alignment horizontal="left"/>
    </xf>
    <xf numFmtId="15" fontId="6" fillId="0" borderId="0" xfId="25" quotePrefix="1" applyFont="1" applyProtection="1">
      <protection locked="0"/>
    </xf>
    <xf numFmtId="49" fontId="29" fillId="0" borderId="0" xfId="16" applyNumberFormat="1" applyFont="1" applyBorder="1" applyAlignment="1" applyProtection="1">
      <alignment horizontal="left"/>
    </xf>
    <xf numFmtId="173" fontId="7" fillId="5" borderId="0" xfId="23" applyNumberFormat="1" applyFont="1" applyFill="1" applyBorder="1" applyAlignment="1" applyProtection="1">
      <alignment horizontal="center"/>
      <protection locked="0"/>
    </xf>
    <xf numFmtId="38" fontId="21" fillId="0" borderId="0" xfId="19" applyNumberFormat="1" applyFont="1" applyFill="1" applyBorder="1" applyProtection="1">
      <protection locked="0"/>
    </xf>
    <xf numFmtId="172" fontId="6" fillId="0" borderId="0" xfId="13" applyNumberFormat="1" applyFont="1" applyProtection="1">
      <protection locked="0"/>
    </xf>
    <xf numFmtId="49" fontId="30" fillId="0" borderId="0" xfId="16" applyNumberFormat="1" applyFont="1" applyBorder="1" applyAlignment="1" applyProtection="1">
      <alignment horizontal="left"/>
    </xf>
    <xf numFmtId="49" fontId="23" fillId="0" borderId="0" xfId="16" applyNumberFormat="1" applyFont="1" applyBorder="1" applyAlignment="1" applyProtection="1"/>
    <xf numFmtId="49" fontId="30" fillId="0" borderId="0" xfId="16" applyNumberFormat="1" applyFont="1" applyBorder="1" applyAlignment="1" applyProtection="1"/>
    <xf numFmtId="15" fontId="31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/>
    </xf>
    <xf numFmtId="49" fontId="23" fillId="0" borderId="0" xfId="16" applyNumberFormat="1" applyFont="1" applyFill="1" applyBorder="1" applyAlignment="1" applyProtection="1"/>
    <xf numFmtId="173" fontId="23" fillId="0" borderId="0" xfId="14" applyNumberFormat="1" applyFont="1" applyFill="1" applyBorder="1" applyAlignment="1" applyProtection="1"/>
    <xf numFmtId="172" fontId="30" fillId="0" borderId="0" xfId="16" applyNumberFormat="1" applyFont="1" applyBorder="1" applyAlignment="1" applyProtection="1">
      <protection locked="0"/>
    </xf>
    <xf numFmtId="173" fontId="30" fillId="0" borderId="0" xfId="14" applyNumberFormat="1" applyFont="1" applyFill="1" applyBorder="1" applyAlignment="1" applyProtection="1"/>
    <xf numFmtId="173" fontId="23" fillId="0" borderId="0" xfId="14" applyNumberFormat="1" applyFont="1" applyFill="1" applyBorder="1" applyAlignment="1" applyProtection="1">
      <alignment wrapText="1"/>
    </xf>
    <xf numFmtId="49" fontId="32" fillId="0" borderId="0" xfId="16" applyNumberFormat="1" applyFont="1" applyBorder="1" applyAlignment="1" applyProtection="1">
      <alignment horizontal="left"/>
    </xf>
    <xf numFmtId="49" fontId="29" fillId="0" borderId="0" xfId="16" applyNumberFormat="1" applyFont="1" applyBorder="1" applyAlignment="1" applyProtection="1"/>
    <xf numFmtId="49" fontId="32" fillId="0" borderId="0" xfId="16" applyNumberFormat="1" applyFont="1" applyBorder="1" applyAlignment="1" applyProtection="1"/>
    <xf numFmtId="49" fontId="33" fillId="0" borderId="0" xfId="0" applyNumberFormat="1" applyFont="1" applyFill="1" applyBorder="1" applyAlignment="1">
      <alignment horizontal="left"/>
    </xf>
    <xf numFmtId="49" fontId="29" fillId="0" borderId="0" xfId="16" applyNumberFormat="1" applyFont="1" applyFill="1" applyBorder="1" applyAlignment="1" applyProtection="1"/>
    <xf numFmtId="49" fontId="29" fillId="0" borderId="0" xfId="21" applyNumberFormat="1" applyFont="1" applyBorder="1" applyAlignment="1" applyProtection="1"/>
    <xf numFmtId="49" fontId="14" fillId="2" borderId="0" xfId="16" applyNumberFormat="1" applyFont="1" applyFill="1" applyBorder="1" applyAlignment="1" applyProtection="1">
      <alignment horizontal="left"/>
      <protection locked="0"/>
    </xf>
    <xf numFmtId="49" fontId="14" fillId="2" borderId="0" xfId="0" applyNumberFormat="1" applyFont="1" applyFill="1" applyBorder="1" applyProtection="1">
      <protection locked="0"/>
    </xf>
    <xf numFmtId="49" fontId="23" fillId="0" borderId="0" xfId="16" applyNumberFormat="1" applyFont="1" applyFill="1" applyBorder="1" applyAlignment="1" applyProtection="1">
      <protection locked="0"/>
    </xf>
    <xf numFmtId="49" fontId="30" fillId="2" borderId="0" xfId="0" applyNumberFormat="1" applyFont="1" applyFill="1" applyBorder="1" applyAlignment="1"/>
    <xf numFmtId="49" fontId="30" fillId="2" borderId="0" xfId="16" applyNumberFormat="1" applyFont="1" applyFill="1" applyBorder="1" applyAlignment="1" applyProtection="1"/>
    <xf numFmtId="173" fontId="22" fillId="6" borderId="0" xfId="14" applyNumberFormat="1" applyFont="1" applyFill="1" applyBorder="1" applyAlignment="1" applyProtection="1"/>
    <xf numFmtId="172" fontId="23" fillId="0" borderId="0" xfId="16" applyNumberFormat="1" applyFont="1" applyFill="1" applyBorder="1" applyAlignment="1" applyProtection="1">
      <alignment wrapText="1"/>
      <protection locked="0"/>
    </xf>
    <xf numFmtId="49" fontId="12" fillId="6" borderId="1" xfId="8" quotePrefix="1" applyNumberFormat="1" applyFont="1" applyFill="1" applyBorder="1" applyAlignment="1" applyProtection="1">
      <alignment horizontal="right" vertical="top" wrapText="1"/>
      <protection locked="0"/>
    </xf>
    <xf numFmtId="172" fontId="29" fillId="0" borderId="1" xfId="16" applyNumberFormat="1" applyFont="1" applyFill="1" applyBorder="1" applyAlignment="1" applyProtection="1">
      <protection locked="0"/>
    </xf>
    <xf numFmtId="172" fontId="32" fillId="0" borderId="1" xfId="16" applyNumberFormat="1" applyFont="1" applyFill="1" applyBorder="1" applyAlignment="1" applyProtection="1">
      <protection locked="0"/>
    </xf>
    <xf numFmtId="172" fontId="29" fillId="0" borderId="1" xfId="16" applyNumberFormat="1" applyFont="1" applyFill="1" applyBorder="1" applyAlignment="1" applyProtection="1">
      <alignment wrapText="1"/>
      <protection locked="0"/>
    </xf>
    <xf numFmtId="172" fontId="12" fillId="6" borderId="1" xfId="16" applyNumberFormat="1" applyFont="1" applyFill="1" applyBorder="1" applyAlignment="1" applyProtection="1"/>
    <xf numFmtId="15" fontId="6" fillId="0" borderId="0" xfId="0" applyFont="1" applyProtection="1">
      <protection locked="0"/>
    </xf>
    <xf numFmtId="166" fontId="7" fillId="5" borderId="0" xfId="23" applyFont="1" applyFill="1" applyAlignment="1" applyProtection="1">
      <alignment horizontal="center"/>
      <protection locked="0"/>
    </xf>
    <xf numFmtId="173" fontId="7" fillId="5" borderId="0" xfId="23" applyNumberFormat="1" applyFont="1" applyFill="1" applyAlignment="1" applyProtection="1">
      <alignment horizontal="center"/>
      <protection locked="0"/>
    </xf>
    <xf numFmtId="166" fontId="7" fillId="0" borderId="0" xfId="23" applyFont="1" applyAlignment="1" applyProtection="1">
      <alignment horizontal="center"/>
      <protection locked="0"/>
    </xf>
    <xf numFmtId="15" fontId="6" fillId="0" borderId="0" xfId="0" applyFont="1" applyFill="1" applyBorder="1" applyProtection="1">
      <protection locked="0"/>
    </xf>
    <xf numFmtId="15" fontId="5" fillId="0" borderId="0" xfId="0" applyFont="1" applyProtection="1">
      <protection locked="0"/>
    </xf>
    <xf numFmtId="49" fontId="22" fillId="7" borderId="0" xfId="0" quotePrefix="1" applyNumberFormat="1" applyFont="1" applyFill="1" applyBorder="1" applyAlignment="1">
      <alignment horizontal="right" vertical="top"/>
    </xf>
    <xf numFmtId="49" fontId="23" fillId="0" borderId="0" xfId="16" applyNumberFormat="1" applyFont="1" applyBorder="1" applyAlignment="1" applyProtection="1">
      <alignment horizontal="left" wrapText="1"/>
    </xf>
    <xf numFmtId="49" fontId="23" fillId="0" borderId="0" xfId="16" applyNumberFormat="1" applyFont="1" applyBorder="1" applyAlignment="1" applyProtection="1">
      <alignment horizontal="left"/>
    </xf>
    <xf numFmtId="49" fontId="14" fillId="0" borderId="0" xfId="16" applyNumberFormat="1" applyFont="1" applyBorder="1" applyAlignment="1" applyProtection="1">
      <protection locked="0"/>
    </xf>
    <xf numFmtId="172" fontId="22" fillId="0" borderId="0" xfId="16" applyNumberFormat="1" applyFont="1" applyBorder="1" applyAlignment="1" applyProtection="1">
      <protection locked="0"/>
    </xf>
    <xf numFmtId="172" fontId="23" fillId="0" borderId="0" xfId="16" applyNumberFormat="1" applyFont="1" applyFill="1" applyBorder="1" applyAlignment="1" applyProtection="1">
      <protection locked="0"/>
    </xf>
    <xf numFmtId="172" fontId="30" fillId="0" borderId="0" xfId="16" applyNumberFormat="1" applyFont="1" applyFill="1" applyBorder="1" applyAlignment="1" applyProtection="1">
      <protection locked="0"/>
    </xf>
    <xf numFmtId="15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 wrapText="1"/>
    </xf>
    <xf numFmtId="49" fontId="10" fillId="6" borderId="0" xfId="8" quotePrefix="1" applyNumberFormat="1" applyFont="1" applyFill="1" applyBorder="1" applyAlignment="1" applyProtection="1">
      <alignment horizontal="right" wrapText="1"/>
      <protection locked="0"/>
    </xf>
    <xf numFmtId="49" fontId="10" fillId="6" borderId="0" xfId="16" applyNumberFormat="1" applyFont="1" applyFill="1" applyBorder="1" applyAlignment="1" applyProtection="1">
      <alignment horizontal="right"/>
      <protection locked="0"/>
    </xf>
    <xf numFmtId="49" fontId="14" fillId="0" borderId="0" xfId="16" applyNumberFormat="1" applyFont="1" applyBorder="1" applyAlignment="1" applyProtection="1">
      <alignment horizontal="right"/>
      <protection locked="0"/>
    </xf>
    <xf numFmtId="49" fontId="16" fillId="0" borderId="0" xfId="16" applyNumberFormat="1" applyFont="1" applyBorder="1" applyAlignment="1" applyProtection="1">
      <alignment horizontal="right"/>
      <protection locked="0"/>
    </xf>
    <xf numFmtId="49" fontId="10" fillId="6" borderId="0" xfId="16" applyNumberFormat="1" applyFont="1" applyFill="1" applyBorder="1" applyAlignment="1" applyProtection="1">
      <alignment horizontal="left" vertical="top"/>
    </xf>
    <xf numFmtId="168" fontId="21" fillId="0" borderId="0" xfId="16" applyNumberFormat="1" applyFont="1" applyProtection="1"/>
    <xf numFmtId="168" fontId="38" fillId="0" borderId="0" xfId="16" applyNumberFormat="1" applyFont="1" applyProtection="1">
      <protection locked="0"/>
    </xf>
    <xf numFmtId="168" fontId="38" fillId="0" borderId="0" xfId="16" applyNumberFormat="1" applyFont="1" applyAlignment="1" applyProtection="1">
      <alignment horizontal="right"/>
      <protection locked="0"/>
    </xf>
    <xf numFmtId="173" fontId="26" fillId="0" borderId="0" xfId="15" applyNumberFormat="1" applyFont="1" applyProtection="1">
      <protection locked="0"/>
    </xf>
    <xf numFmtId="0" fontId="27" fillId="0" borderId="0" xfId="0" applyNumberFormat="1" applyFont="1" applyFill="1" applyBorder="1" applyAlignment="1">
      <alignment horizontal="justify" wrapText="1"/>
    </xf>
    <xf numFmtId="49" fontId="10" fillId="6" borderId="0" xfId="8" quotePrefix="1" applyNumberFormat="1" applyFont="1" applyFill="1" applyBorder="1" applyAlignment="1" applyProtection="1">
      <alignment horizontal="right" vertical="top"/>
      <protection locked="0"/>
    </xf>
    <xf numFmtId="49" fontId="10" fillId="7" borderId="0" xfId="0" quotePrefix="1" applyNumberFormat="1" applyFont="1" applyFill="1" applyBorder="1" applyAlignment="1">
      <alignment horizontal="right" vertical="top" wrapText="1"/>
    </xf>
    <xf numFmtId="174" fontId="6" fillId="2" borderId="0" xfId="6" applyNumberFormat="1" applyFont="1" applyFill="1" applyAlignment="1" applyProtection="1">
      <protection locked="0"/>
    </xf>
    <xf numFmtId="174" fontId="6" fillId="0" borderId="0" xfId="6" applyNumberFormat="1" applyFont="1" applyFill="1" applyBorder="1" applyProtection="1">
      <protection locked="0"/>
    </xf>
    <xf numFmtId="172" fontId="29" fillId="0" borderId="0" xfId="16" applyNumberFormat="1" applyFont="1" applyFill="1" applyBorder="1" applyAlignment="1" applyProtection="1">
      <protection locked="0"/>
    </xf>
    <xf numFmtId="4" fontId="8" fillId="0" borderId="0" xfId="33" applyFont="1" applyAlignment="1">
      <alignment horizontal="left"/>
    </xf>
    <xf numFmtId="15" fontId="1" fillId="0" borderId="0" xfId="0" applyFont="1" applyProtection="1">
      <protection locked="0"/>
    </xf>
    <xf numFmtId="15" fontId="41" fillId="0" borderId="0" xfId="0" applyFont="1" applyProtection="1">
      <protection locked="0"/>
    </xf>
    <xf numFmtId="173" fontId="1" fillId="0" borderId="0" xfId="0" applyNumberFormat="1" applyFont="1" applyProtection="1">
      <protection locked="0"/>
    </xf>
    <xf numFmtId="3" fontId="42" fillId="0" borderId="0" xfId="16" applyNumberFormat="1" applyFont="1" applyProtection="1">
      <protection locked="0"/>
    </xf>
    <xf numFmtId="49" fontId="29" fillId="0" borderId="0" xfId="16" applyNumberFormat="1" applyFont="1" applyAlignment="1" applyProtection="1">
      <alignment horizontal="left"/>
      <protection locked="0"/>
    </xf>
    <xf numFmtId="49" fontId="29" fillId="0" borderId="0" xfId="16" applyNumberFormat="1" applyFont="1" applyProtection="1">
      <protection locked="0"/>
    </xf>
    <xf numFmtId="49" fontId="29" fillId="0" borderId="0" xfId="0" applyNumberFormat="1" applyFont="1" applyProtection="1">
      <protection locked="0"/>
    </xf>
    <xf numFmtId="15" fontId="43" fillId="0" borderId="0" xfId="0" applyFont="1" applyProtection="1">
      <protection locked="0"/>
    </xf>
    <xf numFmtId="49" fontId="32" fillId="6" borderId="0" xfId="8" quotePrefix="1" applyNumberFormat="1" applyFont="1" applyFill="1" applyBorder="1" applyAlignment="1" applyProtection="1">
      <alignment horizontal="right" vertical="top"/>
      <protection locked="0"/>
    </xf>
    <xf numFmtId="15" fontId="42" fillId="0" borderId="0" xfId="0" applyFont="1" applyProtection="1">
      <protection locked="0"/>
    </xf>
    <xf numFmtId="49" fontId="32" fillId="6" borderId="0" xfId="0" applyNumberFormat="1" applyFont="1" applyFill="1" applyAlignment="1">
      <alignment vertical="center"/>
    </xf>
    <xf numFmtId="49" fontId="29" fillId="7" borderId="0" xfId="0" applyNumberFormat="1" applyFont="1" applyFill="1" applyAlignment="1">
      <alignment horizontal="right" vertical="center"/>
    </xf>
    <xf numFmtId="49" fontId="32" fillId="6" borderId="0" xfId="16" applyNumberFormat="1" applyFont="1" applyFill="1" applyAlignment="1" applyProtection="1">
      <alignment horizontal="right"/>
      <protection locked="0"/>
    </xf>
    <xf numFmtId="49" fontId="33" fillId="0" borderId="0" xfId="0" applyNumberFormat="1" applyFont="1" applyAlignment="1">
      <alignment horizontal="left" wrapText="1"/>
    </xf>
    <xf numFmtId="172" fontId="29" fillId="0" borderId="0" xfId="16" applyNumberFormat="1" applyFont="1" applyProtection="1">
      <protection locked="0"/>
    </xf>
    <xf numFmtId="173" fontId="29" fillId="0" borderId="0" xfId="14" applyNumberFormat="1" applyFont="1"/>
    <xf numFmtId="15" fontId="44" fillId="0" borderId="0" xfId="0" applyFont="1" applyProtection="1">
      <protection locked="0"/>
    </xf>
    <xf numFmtId="49" fontId="45" fillId="0" borderId="0" xfId="0" quotePrefix="1" applyNumberFormat="1" applyFont="1" applyAlignment="1">
      <alignment horizontal="left" wrapText="1" indent="1"/>
    </xf>
    <xf numFmtId="172" fontId="46" fillId="0" borderId="0" xfId="16" applyNumberFormat="1" applyFont="1" applyProtection="1">
      <protection locked="0"/>
    </xf>
    <xf numFmtId="173" fontId="46" fillId="0" borderId="0" xfId="14" applyNumberFormat="1" applyFont="1"/>
    <xf numFmtId="15" fontId="47" fillId="0" borderId="0" xfId="0" applyFont="1" applyProtection="1">
      <protection locked="0"/>
    </xf>
    <xf numFmtId="15" fontId="48" fillId="0" borderId="0" xfId="0" applyFont="1" applyProtection="1">
      <protection locked="0"/>
    </xf>
    <xf numFmtId="49" fontId="33" fillId="0" borderId="0" xfId="0" applyNumberFormat="1" applyFont="1"/>
    <xf numFmtId="49" fontId="33" fillId="0" borderId="0" xfId="34" applyNumberFormat="1" applyFont="1" applyAlignment="1">
      <alignment horizontal="left" wrapText="1"/>
    </xf>
    <xf numFmtId="49" fontId="29" fillId="0" borderId="0" xfId="16" applyNumberFormat="1" applyFont="1"/>
    <xf numFmtId="49" fontId="32" fillId="6" borderId="0" xfId="16" applyNumberFormat="1" applyFont="1" applyFill="1"/>
    <xf numFmtId="172" fontId="32" fillId="6" borderId="0" xfId="16" applyNumberFormat="1" applyFont="1" applyFill="1" applyProtection="1">
      <protection locked="0"/>
    </xf>
    <xf numFmtId="173" fontId="32" fillId="6" borderId="0" xfId="14" applyNumberFormat="1" applyFont="1" applyFill="1"/>
    <xf numFmtId="49" fontId="32" fillId="0" borderId="0" xfId="16" applyNumberFormat="1" applyFont="1" applyProtection="1">
      <protection locked="0"/>
    </xf>
    <xf numFmtId="49" fontId="45" fillId="0" borderId="0" xfId="0" applyNumberFormat="1" applyFont="1" applyAlignment="1">
      <alignment horizontal="left" wrapText="1" indent="1"/>
    </xf>
    <xf numFmtId="173" fontId="41" fillId="0" borderId="0" xfId="0" applyNumberFormat="1" applyFont="1" applyProtection="1">
      <protection locked="0"/>
    </xf>
    <xf numFmtId="15" fontId="49" fillId="0" borderId="0" xfId="0" applyFont="1" applyProtection="1">
      <protection locked="0"/>
    </xf>
    <xf numFmtId="3" fontId="50" fillId="0" borderId="0" xfId="16" applyNumberFormat="1" applyFont="1" applyProtection="1">
      <protection locked="0"/>
    </xf>
    <xf numFmtId="173" fontId="29" fillId="0" borderId="0" xfId="0" applyNumberFormat="1" applyFont="1" applyProtection="1">
      <protection locked="0"/>
    </xf>
    <xf numFmtId="166" fontId="41" fillId="0" borderId="0" xfId="23" applyFont="1" applyAlignment="1" applyProtection="1">
      <alignment horizontal="center"/>
      <protection locked="0"/>
    </xf>
    <xf numFmtId="15" fontId="51" fillId="0" borderId="0" xfId="0" applyFont="1" applyProtection="1">
      <protection locked="0"/>
    </xf>
    <xf numFmtId="15" fontId="52" fillId="0" borderId="0" xfId="0" applyFont="1" applyProtection="1">
      <protection locked="0"/>
    </xf>
    <xf numFmtId="15" fontId="51" fillId="0" borderId="0" xfId="0" applyFont="1" applyAlignment="1" applyProtection="1">
      <alignment horizontal="center"/>
      <protection locked="0"/>
    </xf>
    <xf numFmtId="49" fontId="27" fillId="0" borderId="0" xfId="16" applyNumberFormat="1" applyFont="1" applyAlignment="1" applyProtection="1">
      <alignment horizontal="left"/>
      <protection locked="0"/>
    </xf>
    <xf numFmtId="49" fontId="27" fillId="0" borderId="0" xfId="16" applyNumberFormat="1" applyFont="1" applyAlignment="1" applyProtection="1">
      <alignment horizontal="right"/>
      <protection locked="0"/>
    </xf>
    <xf numFmtId="49" fontId="27" fillId="0" borderId="0" xfId="0" applyNumberFormat="1" applyFont="1" applyAlignment="1">
      <alignment horizontal="right"/>
    </xf>
    <xf numFmtId="49" fontId="53" fillId="6" borderId="0" xfId="16" applyNumberFormat="1" applyFont="1" applyFill="1" applyAlignment="1">
      <alignment vertical="top"/>
    </xf>
    <xf numFmtId="49" fontId="53" fillId="10" borderId="3" xfId="8" quotePrefix="1" applyNumberFormat="1" applyFont="1" applyFill="1" applyBorder="1" applyAlignment="1" applyProtection="1">
      <alignment horizontal="center" vertical="top" wrapText="1"/>
      <protection locked="0"/>
    </xf>
    <xf numFmtId="15" fontId="42" fillId="0" borderId="0" xfId="0" applyFont="1" applyAlignment="1" applyProtection="1">
      <alignment vertical="top"/>
      <protection locked="0"/>
    </xf>
    <xf numFmtId="49" fontId="27" fillId="10" borderId="0" xfId="0" applyNumberFormat="1" applyFont="1" applyFill="1" applyAlignment="1">
      <alignment vertical="top"/>
    </xf>
    <xf numFmtId="49" fontId="53" fillId="6" borderId="3" xfId="8" quotePrefix="1" applyNumberFormat="1" applyFont="1" applyFill="1" applyBorder="1" applyAlignment="1" applyProtection="1">
      <alignment horizontal="right" vertical="top" wrapText="1"/>
      <protection locked="0"/>
    </xf>
    <xf numFmtId="49" fontId="53" fillId="6" borderId="0" xfId="8" quotePrefix="1" applyNumberFormat="1" applyFont="1" applyFill="1" applyBorder="1" applyAlignment="1" applyProtection="1">
      <alignment horizontal="right" vertical="top" wrapText="1"/>
      <protection locked="0"/>
    </xf>
    <xf numFmtId="49" fontId="55" fillId="0" borderId="0" xfId="0" applyNumberFormat="1" applyFont="1"/>
    <xf numFmtId="172" fontId="27" fillId="0" borderId="3" xfId="16" applyNumberFormat="1" applyFont="1" applyBorder="1" applyProtection="1">
      <protection locked="0"/>
    </xf>
    <xf numFmtId="172" fontId="27" fillId="0" borderId="0" xfId="16" applyNumberFormat="1" applyFont="1" applyProtection="1">
      <protection locked="0"/>
    </xf>
    <xf numFmtId="49" fontId="55" fillId="0" borderId="0" xfId="0" applyNumberFormat="1" applyFont="1" applyAlignment="1">
      <alignment horizontal="left" wrapText="1"/>
    </xf>
    <xf numFmtId="49" fontId="56" fillId="0" borderId="0" xfId="0" quotePrefix="1" applyNumberFormat="1" applyFont="1" applyAlignment="1">
      <alignment horizontal="left" wrapText="1" indent="1"/>
    </xf>
    <xf numFmtId="172" fontId="57" fillId="0" borderId="3" xfId="16" applyNumberFormat="1" applyFont="1" applyBorder="1" applyProtection="1">
      <protection locked="0"/>
    </xf>
    <xf numFmtId="172" fontId="57" fillId="0" borderId="0" xfId="16" applyNumberFormat="1" applyFont="1" applyProtection="1">
      <protection locked="0"/>
    </xf>
    <xf numFmtId="49" fontId="55" fillId="0" borderId="0" xfId="34" applyNumberFormat="1" applyFont="1" applyAlignment="1">
      <alignment horizontal="left" wrapText="1"/>
    </xf>
    <xf numFmtId="49" fontId="27" fillId="0" borderId="0" xfId="16" applyNumberFormat="1" applyFont="1"/>
    <xf numFmtId="15" fontId="58" fillId="0" borderId="0" xfId="0" applyFont="1" applyProtection="1">
      <protection locked="0"/>
    </xf>
    <xf numFmtId="49" fontId="53" fillId="6" borderId="0" xfId="16" applyNumberFormat="1" applyFont="1" applyFill="1"/>
    <xf numFmtId="172" fontId="53" fillId="6" borderId="3" xfId="16" applyNumberFormat="1" applyFont="1" applyFill="1" applyBorder="1" applyProtection="1">
      <protection locked="0"/>
    </xf>
    <xf numFmtId="172" fontId="53" fillId="6" borderId="0" xfId="16" applyNumberFormat="1" applyFont="1" applyFill="1" applyProtection="1">
      <protection locked="0"/>
    </xf>
    <xf numFmtId="49" fontId="53" fillId="0" borderId="0" xfId="16" applyNumberFormat="1" applyFont="1"/>
    <xf numFmtId="49" fontId="56" fillId="0" borderId="0" xfId="0" applyNumberFormat="1" applyFont="1" applyAlignment="1">
      <alignment horizontal="left" wrapText="1" indent="1"/>
    </xf>
    <xf numFmtId="15" fontId="27" fillId="0" borderId="0" xfId="0" applyFont="1" applyProtection="1">
      <protection locked="0"/>
    </xf>
    <xf numFmtId="3" fontId="20" fillId="0" borderId="0" xfId="36" applyNumberFormat="1" applyFont="1" applyFill="1" applyAlignment="1" applyProtection="1">
      <alignment horizontal="center" vertical="center"/>
      <protection locked="0"/>
    </xf>
    <xf numFmtId="4" fontId="6" fillId="0" borderId="0" xfId="33" applyFont="1">
      <alignment horizontal="center" vertical="center"/>
    </xf>
    <xf numFmtId="3" fontId="20" fillId="0" borderId="0" xfId="33" applyNumberFormat="1" applyFont="1" applyAlignment="1">
      <alignment horizontal="left" vertical="center"/>
    </xf>
    <xf numFmtId="164" fontId="6" fillId="0" borderId="0" xfId="36" applyFont="1" applyFill="1" applyAlignment="1">
      <alignment horizontal="center" vertical="center"/>
    </xf>
    <xf numFmtId="49" fontId="16" fillId="0" borderId="0" xfId="33" applyNumberFormat="1" applyFont="1" applyAlignment="1">
      <alignment horizontal="left" vertical="top"/>
    </xf>
    <xf numFmtId="49" fontId="16" fillId="0" borderId="0" xfId="36" applyNumberFormat="1" applyFont="1" applyFill="1" applyAlignment="1" applyProtection="1">
      <alignment horizontal="left" vertical="center"/>
      <protection locked="0"/>
    </xf>
    <xf numFmtId="49" fontId="16" fillId="0" borderId="0" xfId="33" applyNumberFormat="1" applyFont="1">
      <alignment horizontal="center" vertical="center"/>
    </xf>
    <xf numFmtId="4" fontId="14" fillId="0" borderId="0" xfId="33" applyFont="1">
      <alignment horizontal="center" vertical="center"/>
    </xf>
    <xf numFmtId="49" fontId="32" fillId="11" borderId="0" xfId="8" applyNumberFormat="1" applyFont="1" applyFill="1" applyBorder="1" applyAlignment="1" applyProtection="1">
      <alignment horizontal="left" vertical="top"/>
      <protection locked="0"/>
    </xf>
    <xf numFmtId="49" fontId="32" fillId="11" borderId="0" xfId="8" applyNumberFormat="1" applyFont="1" applyFill="1" applyBorder="1" applyAlignment="1" applyProtection="1">
      <alignment horizontal="right" vertical="top" wrapText="1"/>
      <protection locked="0"/>
    </xf>
    <xf numFmtId="4" fontId="12" fillId="0" borderId="0" xfId="33" applyFont="1">
      <alignment horizontal="center" vertical="center"/>
    </xf>
    <xf numFmtId="49" fontId="32" fillId="0" borderId="0" xfId="33" applyNumberFormat="1" applyFont="1" applyAlignment="1">
      <alignment horizontal="left"/>
    </xf>
    <xf numFmtId="4" fontId="29" fillId="0" borderId="0" xfId="33" applyFont="1" applyAlignment="1">
      <alignment horizontal="left"/>
    </xf>
    <xf numFmtId="4" fontId="16" fillId="0" borderId="0" xfId="33" applyFont="1" applyAlignment="1">
      <alignment horizontal="left"/>
    </xf>
    <xf numFmtId="49" fontId="16" fillId="0" borderId="0" xfId="33" quotePrefix="1" applyNumberFormat="1" applyFont="1" applyAlignment="1">
      <alignment horizontal="left"/>
    </xf>
    <xf numFmtId="4" fontId="16" fillId="0" borderId="0" xfId="33" applyFont="1">
      <alignment horizontal="center" vertical="center"/>
    </xf>
    <xf numFmtId="49" fontId="29" fillId="0" borderId="0" xfId="33" applyNumberFormat="1" applyFont="1" applyAlignment="1">
      <alignment horizontal="left"/>
    </xf>
    <xf numFmtId="173" fontId="29" fillId="0" borderId="0" xfId="16" applyNumberFormat="1" applyFont="1" applyProtection="1">
      <protection locked="0"/>
    </xf>
    <xf numFmtId="173" fontId="29" fillId="0" borderId="0" xfId="16" applyNumberFormat="1" applyFont="1" applyAlignment="1" applyProtection="1">
      <alignment vertical="center"/>
      <protection locked="0"/>
    </xf>
    <xf numFmtId="49" fontId="29" fillId="0" borderId="0" xfId="33" quotePrefix="1" applyNumberFormat="1" applyFont="1" applyAlignment="1">
      <alignment horizontal="left"/>
    </xf>
    <xf numFmtId="4" fontId="29" fillId="0" borderId="0" xfId="33" applyFont="1" applyAlignment="1">
      <alignment horizontal="right"/>
    </xf>
    <xf numFmtId="172" fontId="29" fillId="0" borderId="0" xfId="36" applyNumberFormat="1" applyFont="1" applyFill="1" applyBorder="1" applyAlignment="1">
      <alignment horizontal="right" wrapText="1"/>
    </xf>
    <xf numFmtId="4" fontId="29" fillId="0" borderId="0" xfId="33" applyFont="1" applyAlignment="1">
      <alignment horizontal="center"/>
    </xf>
    <xf numFmtId="4" fontId="59" fillId="0" borderId="0" xfId="33" applyFont="1" applyAlignment="1">
      <alignment horizontal="left"/>
    </xf>
    <xf numFmtId="4" fontId="6" fillId="0" borderId="0" xfId="38" applyFont="1">
      <alignment horizontal="center" vertical="center"/>
    </xf>
    <xf numFmtId="3" fontId="16" fillId="0" borderId="0" xfId="36" applyNumberFormat="1" applyFont="1" applyFill="1" applyAlignment="1" applyProtection="1">
      <alignment horizontal="center" vertical="center"/>
      <protection locked="0"/>
    </xf>
    <xf numFmtId="15" fontId="40" fillId="0" borderId="0" xfId="0" applyFont="1" applyAlignment="1">
      <alignment horizontal="left"/>
    </xf>
    <xf numFmtId="49" fontId="22" fillId="7" borderId="0" xfId="0" applyNumberFormat="1" applyFont="1" applyFill="1" applyBorder="1" applyAlignment="1">
      <alignment horizontal="center" vertical="top" wrapText="1"/>
    </xf>
    <xf numFmtId="49" fontId="14" fillId="8" borderId="0" xfId="0" applyNumberFormat="1" applyFont="1" applyFill="1" applyBorder="1" applyAlignment="1">
      <alignment horizontal="center" vertical="top" wrapText="1"/>
    </xf>
    <xf numFmtId="49" fontId="22" fillId="6" borderId="0" xfId="16" applyNumberFormat="1" applyFont="1" applyFill="1" applyBorder="1" applyAlignment="1" applyProtection="1">
      <alignment horizontal="left" vertical="top"/>
    </xf>
    <xf numFmtId="49" fontId="14" fillId="9" borderId="0" xfId="0" applyNumberFormat="1" applyFont="1" applyFill="1" applyBorder="1" applyAlignment="1">
      <alignment vertical="top"/>
    </xf>
    <xf numFmtId="0" fontId="27" fillId="0" borderId="2" xfId="0" applyNumberFormat="1" applyFont="1" applyFill="1" applyBorder="1" applyAlignment="1">
      <alignment horizontal="justify" wrapText="1"/>
    </xf>
    <xf numFmtId="49" fontId="14" fillId="0" borderId="0" xfId="16" applyNumberFormat="1" applyFont="1" applyBorder="1" applyAlignment="1" applyProtection="1">
      <alignment horizontal="right"/>
      <protection locked="0"/>
    </xf>
    <xf numFmtId="49" fontId="16" fillId="0" borderId="0" xfId="16" applyNumberFormat="1" applyFont="1" applyBorder="1" applyAlignment="1" applyProtection="1">
      <alignment horizontal="right"/>
      <protection locked="0"/>
    </xf>
    <xf numFmtId="49" fontId="12" fillId="6" borderId="0" xfId="8" applyNumberFormat="1" applyFont="1" applyFill="1" applyBorder="1" applyAlignment="1" applyProtection="1">
      <alignment horizontal="center" vertical="top" wrapText="1"/>
      <protection locked="0"/>
    </xf>
    <xf numFmtId="49" fontId="16" fillId="9" borderId="0" xfId="8" applyNumberFormat="1" applyFont="1" applyFill="1" applyBorder="1" applyAlignment="1" applyProtection="1">
      <alignment horizontal="center" vertical="top" wrapText="1"/>
      <protection locked="0"/>
    </xf>
    <xf numFmtId="49" fontId="35" fillId="0" borderId="2" xfId="0" applyNumberFormat="1" applyFont="1" applyFill="1" applyBorder="1" applyAlignment="1">
      <alignment horizontal="justify" wrapText="1"/>
    </xf>
    <xf numFmtId="49" fontId="37" fillId="0" borderId="2" xfId="0" quotePrefix="1" applyNumberFormat="1" applyFont="1" applyFill="1" applyBorder="1" applyAlignment="1">
      <alignment horizontal="justify" wrapText="1"/>
    </xf>
    <xf numFmtId="49" fontId="35" fillId="0" borderId="2" xfId="20" applyNumberFormat="1" applyFont="1" applyBorder="1" applyAlignment="1">
      <alignment horizontal="justify" wrapText="1"/>
    </xf>
    <xf numFmtId="49" fontId="29" fillId="0" borderId="0" xfId="16" applyNumberFormat="1" applyFont="1" applyAlignment="1" applyProtection="1">
      <alignment horizontal="right"/>
      <protection locked="0"/>
    </xf>
    <xf numFmtId="49" fontId="32" fillId="6" borderId="0" xfId="16" applyNumberFormat="1" applyFont="1" applyFill="1" applyAlignment="1">
      <alignment horizontal="left" vertical="top"/>
    </xf>
    <xf numFmtId="49" fontId="29" fillId="9" borderId="0" xfId="0" applyNumberFormat="1" applyFont="1" applyFill="1" applyAlignment="1">
      <alignment vertical="top"/>
    </xf>
    <xf numFmtId="49" fontId="32" fillId="7" borderId="0" xfId="0" applyNumberFormat="1" applyFont="1" applyFill="1" applyAlignment="1">
      <alignment horizontal="center" vertical="top" wrapText="1"/>
    </xf>
    <xf numFmtId="49" fontId="29" fillId="8" borderId="0" xfId="0" applyNumberFormat="1" applyFont="1" applyFill="1" applyAlignment="1">
      <alignment horizontal="center" vertical="top" wrapText="1"/>
    </xf>
    <xf numFmtId="49" fontId="35" fillId="0" borderId="2" xfId="0" applyNumberFormat="1" applyFont="1" applyBorder="1" applyAlignment="1">
      <alignment horizontal="justify" wrapText="1"/>
    </xf>
    <xf numFmtId="49" fontId="35" fillId="0" borderId="2" xfId="0" quotePrefix="1" applyNumberFormat="1" applyFont="1" applyBorder="1" applyAlignment="1">
      <alignment horizontal="justify" wrapText="1"/>
    </xf>
    <xf numFmtId="49" fontId="27" fillId="0" borderId="0" xfId="16" applyNumberFormat="1" applyFont="1" applyAlignment="1" applyProtection="1">
      <alignment horizontal="right"/>
      <protection locked="0"/>
    </xf>
    <xf numFmtId="49" fontId="53" fillId="6" borderId="4" xfId="8" applyNumberFormat="1" applyFont="1" applyFill="1" applyBorder="1" applyAlignment="1" applyProtection="1">
      <alignment horizontal="center" vertical="top" wrapText="1"/>
      <protection locked="0"/>
    </xf>
    <xf numFmtId="49" fontId="53" fillId="6" borderId="0" xfId="8" applyNumberFormat="1" applyFont="1" applyFill="1" applyBorder="1" applyAlignment="1" applyProtection="1">
      <alignment horizontal="center" vertical="top" wrapText="1"/>
      <protection locked="0"/>
    </xf>
    <xf numFmtId="49" fontId="53" fillId="6" borderId="0" xfId="16" applyNumberFormat="1" applyFont="1" applyFill="1" applyAlignment="1">
      <alignment horizontal="left" vertical="top"/>
    </xf>
    <xf numFmtId="49" fontId="27" fillId="9" borderId="0" xfId="0" applyNumberFormat="1" applyFont="1" applyFill="1" applyAlignment="1">
      <alignment vertical="top"/>
    </xf>
    <xf numFmtId="0" fontId="53" fillId="6" borderId="0" xfId="8" applyNumberFormat="1" applyFont="1" applyFill="1" applyBorder="1" applyAlignment="1" applyProtection="1">
      <alignment horizontal="center" vertical="top" wrapText="1"/>
      <protection locked="0"/>
    </xf>
    <xf numFmtId="0" fontId="40" fillId="0" borderId="0" xfId="37" applyFont="1" applyAlignment="1">
      <alignment horizontal="left"/>
    </xf>
    <xf numFmtId="49" fontId="16" fillId="0" borderId="0" xfId="33" applyNumberFormat="1" applyFont="1" applyAlignment="1">
      <alignment horizontal="right"/>
    </xf>
    <xf numFmtId="49" fontId="35" fillId="0" borderId="2" xfId="38" applyNumberFormat="1" applyFont="1" applyBorder="1" applyAlignment="1">
      <alignment horizontal="justify" wrapText="1"/>
    </xf>
    <xf numFmtId="49" fontId="35" fillId="0" borderId="2" xfId="38" quotePrefix="1" applyNumberFormat="1" applyFont="1" applyBorder="1" applyAlignment="1">
      <alignment horizontal="justify" wrapText="1"/>
    </xf>
    <xf numFmtId="49" fontId="10" fillId="7" borderId="0" xfId="0" applyNumberFormat="1" applyFont="1" applyFill="1" applyBorder="1" applyAlignment="1">
      <alignment horizontal="center" vertical="top" wrapText="1"/>
    </xf>
    <xf numFmtId="49" fontId="5" fillId="8" borderId="0" xfId="0" applyNumberFormat="1" applyFont="1" applyFill="1" applyBorder="1" applyAlignment="1">
      <alignment horizontal="center" vertical="top" wrapText="1"/>
    </xf>
    <xf numFmtId="49" fontId="25" fillId="6" borderId="0" xfId="16" applyNumberFormat="1" applyFont="1" applyFill="1" applyBorder="1" applyAlignment="1" applyProtection="1">
      <alignment horizontal="center" vertical="center" wrapText="1"/>
    </xf>
    <xf numFmtId="49" fontId="24" fillId="9" borderId="0" xfId="16" applyNumberFormat="1" applyFont="1" applyFill="1" applyBorder="1" applyAlignment="1" applyProtection="1">
      <alignment horizontal="center" vertical="center"/>
    </xf>
    <xf numFmtId="49" fontId="27" fillId="0" borderId="2" xfId="0" applyNumberFormat="1" applyFont="1" applyFill="1" applyBorder="1" applyAlignment="1">
      <alignment horizontal="justify" wrapText="1"/>
    </xf>
    <xf numFmtId="49" fontId="19" fillId="0" borderId="2" xfId="0" applyNumberFormat="1" applyFont="1" applyFill="1" applyBorder="1" applyAlignment="1">
      <alignment horizontal="justify" wrapText="1"/>
    </xf>
    <xf numFmtId="49" fontId="10" fillId="7" borderId="0" xfId="12" applyNumberFormat="1" applyFont="1" applyFill="1" applyBorder="1" applyAlignment="1">
      <alignment horizontal="center" vertical="top" wrapText="1"/>
    </xf>
    <xf numFmtId="49" fontId="5" fillId="8" borderId="0" xfId="12" applyNumberFormat="1" applyFont="1" applyFill="1" applyBorder="1" applyAlignment="1">
      <alignment horizontal="center" vertical="top" wrapText="1"/>
    </xf>
    <xf numFmtId="49" fontId="36" fillId="6" borderId="0" xfId="16" applyNumberFormat="1" applyFont="1" applyFill="1" applyBorder="1" applyAlignment="1" applyProtection="1">
      <alignment horizontal="center" vertical="center" wrapText="1"/>
    </xf>
    <xf numFmtId="49" fontId="35" fillId="9" borderId="0" xfId="16" applyNumberFormat="1" applyFont="1" applyFill="1" applyBorder="1" applyAlignment="1" applyProtection="1">
      <alignment horizontal="center" vertical="center" wrapText="1"/>
    </xf>
  </cellXfs>
  <cellStyles count="39">
    <cellStyle name="Comma [0] 2" xfId="36" xr:uid="{D936B862-578C-4171-8A89-4EF4776E37A6}"/>
    <cellStyle name="Comma [0]_BancaItaliagiu99" xfId="1" xr:uid="{00000000-0005-0000-0000-000001000000}"/>
    <cellStyle name="Comma_BancaItaliagiu99" xfId="2" xr:uid="{00000000-0005-0000-0000-000002000000}"/>
    <cellStyle name="Currency [0]_abi399" xfId="3" xr:uid="{00000000-0005-0000-0000-000003000000}"/>
    <cellStyle name="Currency_abi399" xfId="4" xr:uid="{00000000-0005-0000-0000-000004000000}"/>
    <cellStyle name="Euro" xfId="5" xr:uid="{00000000-0005-0000-0000-000005000000}"/>
    <cellStyle name="Migliaia" xfId="6" builtinId="3"/>
    <cellStyle name="Migliaia (0)" xfId="7" xr:uid="{00000000-0005-0000-0000-000007000000}"/>
    <cellStyle name="Migliaia (0)_C.E.  Confronto GIU 95_94" xfId="8" xr:uid="{00000000-0005-0000-0000-000008000000}"/>
    <cellStyle name="Migliaia 2" xfId="26" xr:uid="{00000000-0005-0000-0000-000009000000}"/>
    <cellStyle name="Migliaia 2 2" xfId="30" xr:uid="{00000000-0005-0000-0000-000006000000}"/>
    <cellStyle name="Migliaia 3" xfId="27" xr:uid="{00000000-0005-0000-0000-00004B000000}"/>
    <cellStyle name="Migliaia 4" xfId="29" xr:uid="{00000000-0005-0000-0000-00004D000000}"/>
    <cellStyle name="Migliaia 5" xfId="28" xr:uid="{00000000-0005-0000-0000-00004E000000}"/>
    <cellStyle name="Migliaia 6" xfId="31" xr:uid="{00000000-0005-0000-0000-00004F000000}"/>
    <cellStyle name="Migliaia_Riconciliazione di PN_SINTETICO" xfId="9" xr:uid="{00000000-0005-0000-0000-00000A000000}"/>
    <cellStyle name="Non_definito" xfId="10" xr:uid="{00000000-0005-0000-0000-00000B000000}"/>
    <cellStyle name="Normal_LC" xfId="11" xr:uid="{00000000-0005-0000-0000-00000C000000}"/>
    <cellStyle name="Normale" xfId="0" builtinId="0"/>
    <cellStyle name="Normale 18" xfId="35" xr:uid="{1BC3B80A-378A-4CE6-BC52-56921E34CE1D}"/>
    <cellStyle name="Normale 2" xfId="25" xr:uid="{00000000-0005-0000-0000-00000E000000}"/>
    <cellStyle name="Normale 3" xfId="32" xr:uid="{7D7A38D6-7860-422A-862D-65A77421D496}"/>
    <cellStyle name="Normale 3 2" xfId="34" xr:uid="{74C9F8E6-B210-4FC2-896F-68DF528E21F2}"/>
    <cellStyle name="Normale 4" xfId="37" xr:uid="{9BA21679-8E7F-4499-A1D6-FF7A6E18467C}"/>
    <cellStyle name="Normale 5" xfId="24" xr:uid="{00000000-0005-0000-0000-00000F000000}"/>
    <cellStyle name="Normale_Cartel5" xfId="12" xr:uid="{00000000-0005-0000-0000-000010000000}"/>
    <cellStyle name="Normale_CO_NotaInt_1" xfId="13" xr:uid="{00000000-0005-0000-0000-000011000000}"/>
    <cellStyle name="Normale_CO_NotaInt_2" xfId="14" xr:uid="{00000000-0005-0000-0000-000012000000}"/>
    <cellStyle name="Normale_DATI_SINTESI_03_07" xfId="38" xr:uid="{8FB435F0-FF8E-437E-B2E1-E622898CAE20}"/>
    <cellStyle name="Normale_DATI_SINTESI_12_05" xfId="33" xr:uid="{7C9CB80D-7419-4A54-A094-E35278A64B08}"/>
    <cellStyle name="Normale_Margine degli interessi" xfId="15" xr:uid="{00000000-0005-0000-0000-000016000000}"/>
    <cellStyle name="Normale_Operazioni finanziarie" xfId="16" xr:uid="{00000000-0005-0000-0000-000017000000}"/>
    <cellStyle name="Normale_Riconciliazione di PN_SINTETICO" xfId="17" xr:uid="{00000000-0005-0000-0000-000018000000}"/>
    <cellStyle name="Normale_SCHEMI-BI" xfId="18" xr:uid="{00000000-0005-0000-0000-000019000000}"/>
    <cellStyle name="Normale_SEZIONE 4" xfId="19" xr:uid="{00000000-0005-0000-0000-00001A000000}"/>
    <cellStyle name="Normale_tabelle trimestrale conto economico 07" xfId="20" xr:uid="{00000000-0005-0000-0000-00001B000000}"/>
    <cellStyle name="Percentuale" xfId="21" builtinId="5"/>
    <cellStyle name="Valuta (0)" xfId="22" xr:uid="{00000000-0005-0000-0000-00001D000000}"/>
    <cellStyle name="Valuta [0]" xfId="23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  <mruColors>
      <color rgb="FF0000FF"/>
      <color rgb="FF000080"/>
      <color rgb="FFC00418"/>
      <color rgb="FFFFCC99"/>
      <color rgb="FFD1D6E9"/>
      <color rgb="FF00FF00"/>
      <color rgb="FFFFC000"/>
      <color rgb="FFFFD199"/>
      <color rgb="FFEB690B"/>
      <color rgb="FF006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46490949022882E-2"/>
          <c:y val="2.0991449217977701E-2"/>
          <c:w val="0.84952451083217573"/>
          <c:h val="0.80938230421313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BBD00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80"/>
                    </a:solidFill>
                    <a:latin typeface="Arial" panose="020B0604020202020204" pitchFamily="34" charset="0"/>
                    <a:ea typeface="Frutiger LT 45 Light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'IFRS9_Commissioni nette'!$L$9:$L$12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'IFRS9_Commissioni nette'!$M$9:$M$12</c:f>
              <c:numCache>
                <c:formatCode>#,##0;\-#,##0;\-</c:formatCode>
                <c:ptCount val="4"/>
                <c:pt idx="0">
                  <c:v>2137</c:v>
                </c:pt>
                <c:pt idx="1">
                  <c:v>2216</c:v>
                </c:pt>
                <c:pt idx="2">
                  <c:v>2095</c:v>
                </c:pt>
                <c:pt idx="3">
                  <c:v>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8-4742-8E87-F30F43BC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5857792"/>
        <c:axId val="85859328"/>
      </c:barChart>
      <c:catAx>
        <c:axId val="858577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80"/>
                </a:solidFill>
                <a:latin typeface="Arial" panose="020B0604020202020204" pitchFamily="34" charset="0"/>
                <a:ea typeface="Frutiger LT 45 Light"/>
                <a:cs typeface="Arial" panose="020B0604020202020204" pitchFamily="34" charset="0"/>
              </a:defRPr>
            </a:pPr>
            <a:endParaRPr lang="it-IT"/>
          </a:p>
        </c:txPr>
        <c:crossAx val="858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59328"/>
        <c:scaling>
          <c:orientation val="minMax"/>
          <c:max val="3000"/>
          <c:min val="0"/>
        </c:scaling>
        <c:delete val="1"/>
        <c:axPos val="l"/>
        <c:numFmt formatCode="#,##0;\-#,##0;\-" sourceLinked="1"/>
        <c:majorTickMark val="out"/>
        <c:minorTickMark val="none"/>
        <c:tickLblPos val="nextTo"/>
        <c:crossAx val="85857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74674005092335E-2"/>
          <c:y val="3.448298483702094E-2"/>
          <c:w val="0.83852771781796531"/>
          <c:h val="0.78665716884832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50" b="0" i="0" u="none" strike="noStrike" baseline="0">
                      <a:solidFill>
                        <a:srgbClr val="000080"/>
                      </a:solidFill>
                      <a:latin typeface="Arial" panose="020B0604020202020204" pitchFamily="34" charset="0"/>
                      <a:ea typeface="Frutiger LT 45 Light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43D-4A0E-9BD5-EDD56F80EB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80"/>
                    </a:solidFill>
                    <a:latin typeface="Arial" panose="020B0604020202020204" pitchFamily="34" charset="0"/>
                    <a:ea typeface="Frutiger LT 45 Light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'IFRS9_Commissioni nette'!$L$13:$L$16</c:f>
              <c:numCache>
                <c:formatCode>#,##0</c:formatCode>
                <c:ptCount val="4"/>
                <c:pt idx="0">
                  <c:v>0</c:v>
                </c:pt>
              </c:numCache>
            </c:numRef>
          </c:cat>
          <c:val>
            <c:numRef>
              <c:f>'IFRS9_Commissioni nette'!$M$13:$M$16</c:f>
              <c:numCache>
                <c:formatCode>#,##0;\-#,##0;\-</c:formatCode>
                <c:ptCount val="4"/>
                <c:pt idx="0">
                  <c:v>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D-4A0E-9BD5-EDD56F8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7702528"/>
        <c:axId val="98329344"/>
      </c:barChart>
      <c:catAx>
        <c:axId val="877025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80"/>
                </a:solidFill>
                <a:latin typeface="Arial" panose="020B0604020202020204" pitchFamily="34" charset="0"/>
                <a:ea typeface="Frutiger LT 45 Light"/>
                <a:cs typeface="Arial" panose="020B0604020202020204" pitchFamily="34" charset="0"/>
              </a:defRPr>
            </a:pPr>
            <a:endParaRPr lang="it-IT"/>
          </a:p>
        </c:txPr>
        <c:crossAx val="98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29344"/>
        <c:scaling>
          <c:orientation val="minMax"/>
          <c:max val="3000"/>
          <c:min val="0"/>
        </c:scaling>
        <c:delete val="1"/>
        <c:axPos val="l"/>
        <c:numFmt formatCode="#,##0;\-#,##0;\-" sourceLinked="1"/>
        <c:majorTickMark val="out"/>
        <c:minorTickMark val="none"/>
        <c:tickLblPos val="nextTo"/>
        <c:crossAx val="87702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357675</xdr:colOff>
      <xdr:row>11</xdr:row>
      <xdr:rowOff>60080</xdr:rowOff>
    </xdr:from>
    <xdr:to>
      <xdr:col>9</xdr:col>
      <xdr:colOff>1391556</xdr:colOff>
      <xdr:row>22</xdr:row>
      <xdr:rowOff>21459</xdr:rowOff>
    </xdr:to>
    <xdr:graphicFrame macro="">
      <xdr:nvGraphicFramePr>
        <xdr:cNvPr id="2" name="GRAF_ITA_T-1">
          <a:extLst>
            <a:ext uri="{FF2B5EF4-FFF2-40B4-BE49-F238E27FC236}">
              <a16:creationId xmlns:a16="http://schemas.microsoft.com/office/drawing/2014/main" id="{04CF957E-F365-4791-9DAC-88FFC2B7E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1145486</xdr:colOff>
      <xdr:row>11</xdr:row>
      <xdr:rowOff>145857</xdr:rowOff>
    </xdr:from>
    <xdr:to>
      <xdr:col>9</xdr:col>
      <xdr:colOff>2699561</xdr:colOff>
      <xdr:row>22</xdr:row>
      <xdr:rowOff>29518</xdr:rowOff>
    </xdr:to>
    <xdr:graphicFrame macro="">
      <xdr:nvGraphicFramePr>
        <xdr:cNvPr id="3" name="GRAF_ITA_T">
          <a:extLst>
            <a:ext uri="{FF2B5EF4-FFF2-40B4-BE49-F238E27FC236}">
              <a16:creationId xmlns:a16="http://schemas.microsoft.com/office/drawing/2014/main" id="{CE2C4AE3-EF78-44F7-AE24-3E8B39CAB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2328956</xdr:colOff>
      <xdr:row>7</xdr:row>
      <xdr:rowOff>237938</xdr:rowOff>
    </xdr:from>
    <xdr:to>
      <xdr:col>5</xdr:col>
      <xdr:colOff>62753</xdr:colOff>
      <xdr:row>20</xdr:row>
      <xdr:rowOff>71530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DCE99B6F-DC2F-457C-99B6-FFAB1AFDA92B}"/>
            </a:ext>
          </a:extLst>
        </xdr:cNvPr>
        <xdr:cNvSpPr/>
      </xdr:nvSpPr>
      <xdr:spPr bwMode="auto">
        <a:xfrm>
          <a:off x="2328956" y="1425762"/>
          <a:ext cx="3986679" cy="2186827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it-IT" sz="1100"/>
            <a:t>TABELLA DA NON PUBBLICARE, è UGUALE ALLA PRECEDENTE MA SENZA APERTURA ATTIVE/PASSIVE (a marzo 2022 invece era presente poichè avevo la duplicazione</a:t>
          </a:r>
          <a:r>
            <a:rPr lang="it-IT" sz="1100" baseline="0"/>
            <a:t> delle tabelle per i dati rideterminati)</a:t>
          </a:r>
          <a:endParaRPr lang="it-IT" sz="1100"/>
        </a:p>
      </xdr:txBody>
    </xdr:sp>
    <xdr:clientData/>
  </xdr:twoCellAnchor>
  <xdr:twoCellAnchor>
    <xdr:from>
      <xdr:col>6</xdr:col>
      <xdr:colOff>493058</xdr:colOff>
      <xdr:row>6</xdr:row>
      <xdr:rowOff>67235</xdr:rowOff>
    </xdr:from>
    <xdr:to>
      <xdr:col>14</xdr:col>
      <xdr:colOff>67234</xdr:colOff>
      <xdr:row>21</xdr:row>
      <xdr:rowOff>33617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3A83C5F0-7342-A3C9-C454-81828588C676}"/>
            </a:ext>
          </a:extLst>
        </xdr:cNvPr>
        <xdr:cNvSpPr/>
      </xdr:nvSpPr>
      <xdr:spPr bwMode="auto">
        <a:xfrm>
          <a:off x="7384676" y="1098176"/>
          <a:ext cx="6308911" cy="2723029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it-IT" sz="1100"/>
            <a:t>QUESTO FOGLIO NON è DA UTILIZZARE PER IL 2024. TUTTO PRESENTE NEL FOGLIO IFRS9_Comm_nette_apertura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2"/>
  <dimension ref="A1:E33"/>
  <sheetViews>
    <sheetView showGridLines="0" tabSelected="1" zoomScale="115" zoomScaleNormal="115" zoomScaleSheetLayoutView="130" workbookViewId="0">
      <selection activeCell="A2" sqref="A2:E2"/>
    </sheetView>
  </sheetViews>
  <sheetFormatPr defaultColWidth="9.140625" defaultRowHeight="12.75"/>
  <cols>
    <col min="1" max="1" width="65.5703125" style="123" customWidth="1"/>
    <col min="2" max="2" width="15.5703125" style="123" customWidth="1"/>
    <col min="3" max="4" width="13.5703125" style="123" customWidth="1"/>
    <col min="5" max="5" width="8.5703125" style="4" customWidth="1"/>
    <col min="6" max="16384" width="9.140625" style="123"/>
  </cols>
  <sheetData>
    <row r="1" spans="1:5" ht="12.75" customHeight="1">
      <c r="A1" s="143"/>
      <c r="B1" s="144"/>
      <c r="C1" s="145"/>
      <c r="D1" s="1"/>
      <c r="E1" s="146"/>
    </row>
    <row r="2" spans="1:5" ht="24.95" customHeight="1">
      <c r="A2" s="243" t="s">
        <v>66</v>
      </c>
      <c r="B2" s="243"/>
      <c r="C2" s="243"/>
      <c r="D2" s="243"/>
      <c r="E2" s="243"/>
    </row>
    <row r="3" spans="1:5" ht="15" customHeight="1">
      <c r="C3" s="126"/>
      <c r="D3" s="126"/>
      <c r="E3" s="2"/>
    </row>
    <row r="4" spans="1:5" ht="15" customHeight="1">
      <c r="A4" s="153" t="s">
        <v>75</v>
      </c>
      <c r="C4" s="3"/>
    </row>
    <row r="5" spans="1:5" s="128" customFormat="1" ht="12" customHeight="1">
      <c r="A5" s="68"/>
      <c r="B5" s="69"/>
      <c r="C5" s="70"/>
      <c r="D5" s="249" t="s">
        <v>23</v>
      </c>
      <c r="E5" s="249"/>
    </row>
    <row r="6" spans="1:5" s="128" customFormat="1" ht="18" customHeight="1">
      <c r="A6" s="246"/>
      <c r="B6" s="129" t="s">
        <v>72</v>
      </c>
      <c r="C6" s="129" t="s">
        <v>69</v>
      </c>
      <c r="D6" s="244" t="s">
        <v>65</v>
      </c>
      <c r="E6" s="245"/>
    </row>
    <row r="7" spans="1:5" s="128" customFormat="1" ht="15" customHeight="1">
      <c r="A7" s="247"/>
      <c r="B7" s="71"/>
      <c r="C7" s="72"/>
      <c r="D7" s="73" t="s">
        <v>20</v>
      </c>
      <c r="E7" s="73" t="s">
        <v>18</v>
      </c>
    </row>
    <row r="8" spans="1:5" s="128" customFormat="1" ht="18" customHeight="1">
      <c r="A8" s="131" t="s">
        <v>21</v>
      </c>
      <c r="B8" s="134">
        <v>3932</v>
      </c>
      <c r="C8" s="134">
        <v>3254</v>
      </c>
      <c r="D8" s="134">
        <v>678</v>
      </c>
      <c r="E8" s="101">
        <v>20.8</v>
      </c>
    </row>
    <row r="9" spans="1:5" s="128" customFormat="1" ht="15" customHeight="1">
      <c r="A9" s="131" t="s">
        <v>19</v>
      </c>
      <c r="B9" s="134">
        <v>2272</v>
      </c>
      <c r="C9" s="134">
        <v>2137</v>
      </c>
      <c r="D9" s="134">
        <v>135</v>
      </c>
      <c r="E9" s="101">
        <v>6.3</v>
      </c>
    </row>
    <row r="10" spans="1:5" s="128" customFormat="1" ht="15" customHeight="1">
      <c r="A10" s="131" t="s">
        <v>61</v>
      </c>
      <c r="B10" s="134">
        <v>455</v>
      </c>
      <c r="C10" s="134">
        <v>397</v>
      </c>
      <c r="D10" s="134">
        <v>58</v>
      </c>
      <c r="E10" s="101">
        <v>14.6</v>
      </c>
    </row>
    <row r="11" spans="1:5" s="128" customFormat="1" ht="15" customHeight="1">
      <c r="A11" s="130" t="s">
        <v>59</v>
      </c>
      <c r="B11" s="134">
        <v>79</v>
      </c>
      <c r="C11" s="134">
        <v>262</v>
      </c>
      <c r="D11" s="134">
        <v>-183</v>
      </c>
      <c r="E11" s="101">
        <v>-69.8</v>
      </c>
    </row>
    <row r="12" spans="1:5" s="128" customFormat="1" ht="15" customHeight="1">
      <c r="A12" s="131" t="s">
        <v>48</v>
      </c>
      <c r="B12" s="134">
        <v>-6</v>
      </c>
      <c r="C12" s="134">
        <v>7</v>
      </c>
      <c r="D12" s="134">
        <v>-13</v>
      </c>
      <c r="E12" s="101" t="s">
        <v>124</v>
      </c>
    </row>
    <row r="13" spans="1:5" s="128" customFormat="1" ht="15" customHeight="1">
      <c r="A13" s="95" t="s">
        <v>0</v>
      </c>
      <c r="B13" s="135">
        <v>6732</v>
      </c>
      <c r="C13" s="135">
        <v>6057</v>
      </c>
      <c r="D13" s="135">
        <v>675</v>
      </c>
      <c r="E13" s="103">
        <v>11.1</v>
      </c>
    </row>
    <row r="14" spans="1:5" s="128" customFormat="1" ht="15" customHeight="1">
      <c r="A14" s="96" t="s">
        <v>14</v>
      </c>
      <c r="B14" s="134">
        <v>-1592</v>
      </c>
      <c r="C14" s="134">
        <v>-1560</v>
      </c>
      <c r="D14" s="134">
        <v>32</v>
      </c>
      <c r="E14" s="101">
        <v>2.1</v>
      </c>
    </row>
    <row r="15" spans="1:5" s="128" customFormat="1" ht="15" customHeight="1">
      <c r="A15" s="96" t="s">
        <v>15</v>
      </c>
      <c r="B15" s="134">
        <v>-623</v>
      </c>
      <c r="C15" s="134">
        <v>-644</v>
      </c>
      <c r="D15" s="134">
        <v>-21</v>
      </c>
      <c r="E15" s="101">
        <v>-3.3</v>
      </c>
    </row>
    <row r="16" spans="1:5" s="128" customFormat="1" ht="15" customHeight="1">
      <c r="A16" s="96" t="s">
        <v>39</v>
      </c>
      <c r="B16" s="134">
        <v>-355</v>
      </c>
      <c r="C16" s="134">
        <v>-332</v>
      </c>
      <c r="D16" s="134">
        <v>23</v>
      </c>
      <c r="E16" s="101">
        <v>6.9</v>
      </c>
    </row>
    <row r="17" spans="1:5" s="128" customFormat="1" ht="15" customHeight="1">
      <c r="A17" s="95" t="s">
        <v>49</v>
      </c>
      <c r="B17" s="135">
        <v>-2570</v>
      </c>
      <c r="C17" s="135">
        <v>-2536</v>
      </c>
      <c r="D17" s="135">
        <v>34</v>
      </c>
      <c r="E17" s="103">
        <v>1.3</v>
      </c>
    </row>
    <row r="18" spans="1:5" s="128" customFormat="1" ht="15" customHeight="1">
      <c r="A18" s="97" t="s">
        <v>26</v>
      </c>
      <c r="B18" s="135">
        <v>4162</v>
      </c>
      <c r="C18" s="135">
        <v>3521</v>
      </c>
      <c r="D18" s="135">
        <v>641</v>
      </c>
      <c r="E18" s="103">
        <v>18.2</v>
      </c>
    </row>
    <row r="19" spans="1:5" s="128" customFormat="1" ht="15" customHeight="1">
      <c r="A19" s="98" t="s">
        <v>17</v>
      </c>
      <c r="B19" s="134">
        <v>-236</v>
      </c>
      <c r="C19" s="134">
        <v>-189</v>
      </c>
      <c r="D19" s="134">
        <v>47</v>
      </c>
      <c r="E19" s="101">
        <v>24.9</v>
      </c>
    </row>
    <row r="20" spans="1:5" s="128" customFormat="1" ht="15" customHeight="1">
      <c r="A20" s="99" t="s">
        <v>53</v>
      </c>
      <c r="B20" s="134">
        <v>-53</v>
      </c>
      <c r="C20" s="134">
        <v>-70</v>
      </c>
      <c r="D20" s="134">
        <v>-17</v>
      </c>
      <c r="E20" s="101">
        <v>-24.3</v>
      </c>
    </row>
    <row r="21" spans="1:5" s="128" customFormat="1" ht="15" customHeight="1">
      <c r="A21" s="131" t="s">
        <v>50</v>
      </c>
      <c r="B21" s="134">
        <v>57</v>
      </c>
      <c r="C21" s="134">
        <v>101</v>
      </c>
      <c r="D21" s="134">
        <v>-44</v>
      </c>
      <c r="E21" s="101">
        <v>-43.6</v>
      </c>
    </row>
    <row r="22" spans="1:5" s="128" customFormat="1" ht="15" customHeight="1">
      <c r="A22" s="100" t="s">
        <v>54</v>
      </c>
      <c r="B22" s="134">
        <v>0</v>
      </c>
      <c r="C22" s="134">
        <v>0</v>
      </c>
      <c r="D22" s="134">
        <v>0</v>
      </c>
      <c r="E22" s="101">
        <v>0</v>
      </c>
    </row>
    <row r="23" spans="1:5" s="128" customFormat="1" ht="15" customHeight="1">
      <c r="A23" s="97" t="s">
        <v>51</v>
      </c>
      <c r="B23" s="135">
        <v>3930</v>
      </c>
      <c r="C23" s="135">
        <v>3363</v>
      </c>
      <c r="D23" s="135">
        <v>567</v>
      </c>
      <c r="E23" s="103">
        <v>16.899999999999999</v>
      </c>
    </row>
    <row r="24" spans="1:5" s="128" customFormat="1" ht="15" customHeight="1">
      <c r="A24" s="96" t="s">
        <v>52</v>
      </c>
      <c r="B24" s="134">
        <v>-1278</v>
      </c>
      <c r="C24" s="134">
        <v>-1084</v>
      </c>
      <c r="D24" s="134">
        <v>194</v>
      </c>
      <c r="E24" s="101">
        <v>17.899999999999999</v>
      </c>
    </row>
    <row r="25" spans="1:5" s="128" customFormat="1" ht="15" customHeight="1">
      <c r="A25" s="96" t="s">
        <v>44</v>
      </c>
      <c r="B25" s="134">
        <v>-56</v>
      </c>
      <c r="C25" s="134">
        <v>-42</v>
      </c>
      <c r="D25" s="134">
        <v>14</v>
      </c>
      <c r="E25" s="101">
        <v>33.299999999999997</v>
      </c>
    </row>
    <row r="26" spans="1:5" s="128" customFormat="1" ht="15" customHeight="1">
      <c r="A26" s="74" t="s">
        <v>55</v>
      </c>
      <c r="B26" s="134">
        <v>-29</v>
      </c>
      <c r="C26" s="134">
        <v>-46</v>
      </c>
      <c r="D26" s="134">
        <v>-17</v>
      </c>
      <c r="E26" s="101">
        <v>-37</v>
      </c>
    </row>
    <row r="27" spans="1:5" s="128" customFormat="1" ht="15" customHeight="1">
      <c r="A27" s="75" t="s">
        <v>57</v>
      </c>
      <c r="B27" s="134">
        <v>-257</v>
      </c>
      <c r="C27" s="134">
        <v>-228</v>
      </c>
      <c r="D27" s="134">
        <v>29</v>
      </c>
      <c r="E27" s="101">
        <v>12.7</v>
      </c>
    </row>
    <row r="28" spans="1:5" s="128" customFormat="1" ht="15" customHeight="1">
      <c r="A28" s="74" t="s">
        <v>56</v>
      </c>
      <c r="B28" s="134">
        <v>0</v>
      </c>
      <c r="C28" s="134">
        <v>0</v>
      </c>
      <c r="D28" s="117">
        <v>0</v>
      </c>
      <c r="E28" s="104">
        <v>0</v>
      </c>
    </row>
    <row r="29" spans="1:5" s="128" customFormat="1" ht="15" customHeight="1">
      <c r="A29" s="100" t="s">
        <v>47</v>
      </c>
      <c r="B29" s="134">
        <v>-9</v>
      </c>
      <c r="C29" s="134">
        <v>-7</v>
      </c>
      <c r="D29" s="134">
        <v>2</v>
      </c>
      <c r="E29" s="101">
        <v>28.6</v>
      </c>
    </row>
    <row r="30" spans="1:5" s="128" customFormat="1" ht="15" customHeight="1">
      <c r="A30" s="76" t="s">
        <v>1</v>
      </c>
      <c r="B30" s="63">
        <v>2301</v>
      </c>
      <c r="C30" s="63">
        <v>1956</v>
      </c>
      <c r="D30" s="50">
        <v>345</v>
      </c>
      <c r="E30" s="64">
        <v>17.600000000000001</v>
      </c>
    </row>
    <row r="31" spans="1:5" s="128" customFormat="1" ht="21.95" customHeight="1">
      <c r="A31" s="248" t="s">
        <v>60</v>
      </c>
      <c r="B31" s="248"/>
      <c r="C31" s="248"/>
      <c r="D31" s="248"/>
      <c r="E31" s="248"/>
    </row>
    <row r="32" spans="1:5" s="128" customFormat="1" ht="15" customHeight="1">
      <c r="A32" s="147"/>
      <c r="B32" s="147"/>
      <c r="C32" s="147"/>
      <c r="D32" s="147"/>
      <c r="E32" s="147"/>
    </row>
    <row r="33" spans="1:5" ht="15" customHeight="1">
      <c r="A33" s="8"/>
      <c r="B33" s="8"/>
      <c r="C33" s="8"/>
      <c r="D33" s="8"/>
      <c r="E33" s="8"/>
    </row>
  </sheetData>
  <customSheetViews>
    <customSheetView guid="{8562CDB7-27EA-4D1C-968C-03422A17CE65}" scale="140" showPageBreaks="1" showGridLines="0" printArea="1" hiddenRows="1" showRuler="0" topLeftCell="A3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1"/>
      <headerFooter alignWithMargins="0"/>
    </customSheetView>
    <customSheetView guid="{04E2F78C-2C6D-4636-88DF-7D2B3644025B}" scale="140" showPageBreaks="1" showGridLines="0" printArea="1" hiddenRows="1" showRuler="0" topLeftCell="A46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2"/>
      <headerFooter alignWithMargins="0"/>
    </customSheetView>
  </customSheetViews>
  <mergeCells count="5">
    <mergeCell ref="A2:E2"/>
    <mergeCell ref="D6:E6"/>
    <mergeCell ref="A6:A7"/>
    <mergeCell ref="A31:E31"/>
    <mergeCell ref="D5:E5"/>
  </mergeCells>
  <phoneticPr fontId="0" type="noConversion"/>
  <pageMargins left="0.75" right="0.75" top="1" bottom="1" header="0.5" footer="0.5"/>
  <pageSetup paperSize="9" scale="6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2"/>
  <sheetViews>
    <sheetView showGridLines="0" zoomScale="115" zoomScaleNormal="115" zoomScaleSheetLayoutView="130" workbookViewId="0">
      <selection activeCell="A2" sqref="A2:E2"/>
    </sheetView>
  </sheetViews>
  <sheetFormatPr defaultColWidth="9.140625" defaultRowHeight="12.75"/>
  <cols>
    <col min="1" max="1" width="55.5703125" style="123" customWidth="1"/>
    <col min="2" max="2" width="9.5703125" style="123" customWidth="1"/>
    <col min="3" max="3" width="10.5703125" style="123" customWidth="1"/>
    <col min="4" max="6" width="7.5703125" style="123" customWidth="1"/>
    <col min="7" max="16384" width="9.140625" style="123"/>
  </cols>
  <sheetData>
    <row r="2" spans="1:6" ht="24.95" customHeight="1">
      <c r="A2" s="243" t="s">
        <v>66</v>
      </c>
      <c r="B2" s="243"/>
      <c r="C2" s="243"/>
      <c r="D2" s="243"/>
      <c r="E2" s="243"/>
      <c r="F2" s="126"/>
    </row>
    <row r="3" spans="1:6" ht="15" customHeight="1">
      <c r="B3" s="126"/>
      <c r="C3" s="126"/>
      <c r="D3" s="126"/>
      <c r="E3" s="126"/>
      <c r="F3" s="9"/>
    </row>
    <row r="4" spans="1:6" ht="15" customHeight="1">
      <c r="A4" s="153" t="s">
        <v>74</v>
      </c>
      <c r="F4" s="10"/>
    </row>
    <row r="5" spans="1:6" s="7" customFormat="1" ht="12" customHeight="1">
      <c r="A5" s="77"/>
      <c r="B5" s="141"/>
      <c r="C5" s="78"/>
      <c r="D5" s="78"/>
      <c r="E5" s="250" t="s">
        <v>23</v>
      </c>
      <c r="F5" s="250"/>
    </row>
    <row r="6" spans="1:6" s="45" customFormat="1" ht="12.95" customHeight="1">
      <c r="A6" s="79" t="s">
        <v>22</v>
      </c>
      <c r="B6" s="118" t="s">
        <v>73</v>
      </c>
      <c r="C6" s="251" t="s">
        <v>70</v>
      </c>
      <c r="D6" s="252"/>
      <c r="E6" s="252"/>
      <c r="F6" s="252"/>
    </row>
    <row r="7" spans="1:6" s="46" customFormat="1" ht="33" customHeight="1">
      <c r="A7" s="79"/>
      <c r="B7" s="118" t="s">
        <v>43</v>
      </c>
      <c r="C7" s="80" t="s">
        <v>27</v>
      </c>
      <c r="D7" s="80" t="s">
        <v>28</v>
      </c>
      <c r="E7" s="80" t="s">
        <v>29</v>
      </c>
      <c r="F7" s="80" t="s">
        <v>30</v>
      </c>
    </row>
    <row r="8" spans="1:6" s="11" customFormat="1" ht="18" customHeight="1">
      <c r="A8" s="91" t="s">
        <v>21</v>
      </c>
      <c r="B8" s="119">
        <v>3932</v>
      </c>
      <c r="C8" s="152">
        <v>3995</v>
      </c>
      <c r="D8" s="152">
        <v>3813</v>
      </c>
      <c r="E8" s="152">
        <v>3584</v>
      </c>
      <c r="F8" s="152">
        <v>3254</v>
      </c>
    </row>
    <row r="9" spans="1:6" s="11" customFormat="1" ht="14.1" customHeight="1">
      <c r="A9" s="91" t="s">
        <v>19</v>
      </c>
      <c r="B9" s="119">
        <v>2272</v>
      </c>
      <c r="C9" s="152">
        <v>2110</v>
      </c>
      <c r="D9" s="152">
        <v>2095</v>
      </c>
      <c r="E9" s="152">
        <v>2216</v>
      </c>
      <c r="F9" s="152">
        <v>2137</v>
      </c>
    </row>
    <row r="10" spans="1:6" s="11" customFormat="1" ht="14.1" customHeight="1">
      <c r="A10" s="91" t="s">
        <v>61</v>
      </c>
      <c r="B10" s="119">
        <v>455</v>
      </c>
      <c r="C10" s="152">
        <v>391</v>
      </c>
      <c r="D10" s="152">
        <v>419</v>
      </c>
      <c r="E10" s="152">
        <v>459</v>
      </c>
      <c r="F10" s="152">
        <v>397</v>
      </c>
    </row>
    <row r="11" spans="1:6" s="11" customFormat="1" ht="15.95" customHeight="1">
      <c r="A11" s="91" t="s">
        <v>59</v>
      </c>
      <c r="B11" s="119">
        <v>79</v>
      </c>
      <c r="C11" s="152">
        <v>-91</v>
      </c>
      <c r="D11" s="152">
        <v>52</v>
      </c>
      <c r="E11" s="152">
        <v>75</v>
      </c>
      <c r="F11" s="152">
        <v>262</v>
      </c>
    </row>
    <row r="12" spans="1:6" s="11" customFormat="1" ht="15" customHeight="1">
      <c r="A12" s="91" t="s">
        <v>48</v>
      </c>
      <c r="B12" s="119">
        <v>-6</v>
      </c>
      <c r="C12" s="152">
        <v>-32</v>
      </c>
      <c r="D12" s="152">
        <v>-12</v>
      </c>
      <c r="E12" s="152">
        <v>7</v>
      </c>
      <c r="F12" s="152">
        <v>7</v>
      </c>
    </row>
    <row r="13" spans="1:6" s="9" customFormat="1" ht="15" customHeight="1">
      <c r="A13" s="105" t="s">
        <v>0</v>
      </c>
      <c r="B13" s="120">
        <v>6732</v>
      </c>
      <c r="C13" s="66">
        <v>6373</v>
      </c>
      <c r="D13" s="66">
        <v>6367</v>
      </c>
      <c r="E13" s="66">
        <v>6341</v>
      </c>
      <c r="F13" s="66">
        <v>6057</v>
      </c>
    </row>
    <row r="14" spans="1:6" s="11" customFormat="1" ht="14.1" customHeight="1">
      <c r="A14" s="106" t="s">
        <v>14</v>
      </c>
      <c r="B14" s="119">
        <v>-1592</v>
      </c>
      <c r="C14" s="152">
        <v>-2184</v>
      </c>
      <c r="D14" s="152">
        <v>-1612</v>
      </c>
      <c r="E14" s="152">
        <v>-1625</v>
      </c>
      <c r="F14" s="152">
        <v>-1560</v>
      </c>
    </row>
    <row r="15" spans="1:6" s="11" customFormat="1" ht="14.1" customHeight="1">
      <c r="A15" s="106" t="s">
        <v>15</v>
      </c>
      <c r="B15" s="119">
        <v>-623</v>
      </c>
      <c r="C15" s="152">
        <v>-917</v>
      </c>
      <c r="D15" s="152">
        <v>-710</v>
      </c>
      <c r="E15" s="152">
        <v>-731</v>
      </c>
      <c r="F15" s="152">
        <v>-644</v>
      </c>
    </row>
    <row r="16" spans="1:6" s="11" customFormat="1" ht="14.1" customHeight="1">
      <c r="A16" s="106" t="s">
        <v>39</v>
      </c>
      <c r="B16" s="119">
        <v>-355</v>
      </c>
      <c r="C16" s="152">
        <v>-367</v>
      </c>
      <c r="D16" s="152">
        <v>-328</v>
      </c>
      <c r="E16" s="152">
        <v>-319</v>
      </c>
      <c r="F16" s="152">
        <v>-332</v>
      </c>
    </row>
    <row r="17" spans="1:6" s="9" customFormat="1" ht="15" customHeight="1">
      <c r="A17" s="105" t="s">
        <v>49</v>
      </c>
      <c r="B17" s="120">
        <v>-2570</v>
      </c>
      <c r="C17" s="66">
        <v>-3468</v>
      </c>
      <c r="D17" s="66">
        <v>-2650</v>
      </c>
      <c r="E17" s="66">
        <v>-2675</v>
      </c>
      <c r="F17" s="66">
        <v>-2536</v>
      </c>
    </row>
    <row r="18" spans="1:6" s="9" customFormat="1" ht="15" customHeight="1">
      <c r="A18" s="107" t="s">
        <v>26</v>
      </c>
      <c r="B18" s="120">
        <v>4162</v>
      </c>
      <c r="C18" s="66">
        <v>2905</v>
      </c>
      <c r="D18" s="66">
        <v>3717</v>
      </c>
      <c r="E18" s="66">
        <v>3666</v>
      </c>
      <c r="F18" s="66">
        <v>3521</v>
      </c>
    </row>
    <row r="19" spans="1:6" s="11" customFormat="1" ht="14.1" customHeight="1">
      <c r="A19" s="106" t="s">
        <v>17</v>
      </c>
      <c r="B19" s="119">
        <v>-236</v>
      </c>
      <c r="C19" s="152">
        <v>-616</v>
      </c>
      <c r="D19" s="152">
        <v>-357</v>
      </c>
      <c r="E19" s="152">
        <v>-367</v>
      </c>
      <c r="F19" s="152">
        <v>-189</v>
      </c>
    </row>
    <row r="20" spans="1:6" s="11" customFormat="1" ht="14.1" customHeight="1">
      <c r="A20" s="108" t="s">
        <v>53</v>
      </c>
      <c r="B20" s="119">
        <v>-53</v>
      </c>
      <c r="C20" s="152">
        <v>-332</v>
      </c>
      <c r="D20" s="152">
        <v>-47</v>
      </c>
      <c r="E20" s="152">
        <v>-121</v>
      </c>
      <c r="F20" s="152">
        <v>-70</v>
      </c>
    </row>
    <row r="21" spans="1:6" s="11" customFormat="1" ht="14.1" customHeight="1">
      <c r="A21" s="91" t="s">
        <v>50</v>
      </c>
      <c r="B21" s="119">
        <v>57</v>
      </c>
      <c r="C21" s="152">
        <v>29</v>
      </c>
      <c r="D21" s="152">
        <v>15</v>
      </c>
      <c r="E21" s="152">
        <v>203</v>
      </c>
      <c r="F21" s="152">
        <v>101</v>
      </c>
    </row>
    <row r="22" spans="1:6" s="11" customFormat="1" ht="14.1" customHeight="1">
      <c r="A22" s="109" t="s">
        <v>54</v>
      </c>
      <c r="B22" s="119">
        <v>0</v>
      </c>
      <c r="C22" s="152">
        <v>0</v>
      </c>
      <c r="D22" s="152">
        <v>0</v>
      </c>
      <c r="E22" s="152">
        <v>0</v>
      </c>
      <c r="F22" s="152">
        <v>0</v>
      </c>
    </row>
    <row r="23" spans="1:6" s="9" customFormat="1" ht="15" customHeight="1">
      <c r="A23" s="107" t="s">
        <v>51</v>
      </c>
      <c r="B23" s="120">
        <v>3930</v>
      </c>
      <c r="C23" s="66">
        <v>1986</v>
      </c>
      <c r="D23" s="66">
        <v>3328</v>
      </c>
      <c r="E23" s="66">
        <v>3381</v>
      </c>
      <c r="F23" s="66">
        <v>3363</v>
      </c>
    </row>
    <row r="24" spans="1:6" s="11" customFormat="1" ht="14.1" customHeight="1">
      <c r="A24" s="106" t="s">
        <v>52</v>
      </c>
      <c r="B24" s="119">
        <v>-1278</v>
      </c>
      <c r="C24" s="152">
        <v>-288</v>
      </c>
      <c r="D24" s="152">
        <v>-1066</v>
      </c>
      <c r="E24" s="152">
        <v>-1000</v>
      </c>
      <c r="F24" s="152">
        <v>-1084</v>
      </c>
    </row>
    <row r="25" spans="1:6" s="11" customFormat="1" ht="14.1" customHeight="1">
      <c r="A25" s="106" t="s">
        <v>44</v>
      </c>
      <c r="B25" s="119">
        <v>-56</v>
      </c>
      <c r="C25" s="152">
        <v>-80</v>
      </c>
      <c r="D25" s="152">
        <v>-56</v>
      </c>
      <c r="E25" s="152">
        <v>-44</v>
      </c>
      <c r="F25" s="152">
        <v>-42</v>
      </c>
    </row>
    <row r="26" spans="1:6" s="11" customFormat="1" ht="15" customHeight="1">
      <c r="A26" s="106" t="s">
        <v>55</v>
      </c>
      <c r="B26" s="119">
        <v>-29</v>
      </c>
      <c r="C26" s="152">
        <v>-35</v>
      </c>
      <c r="D26" s="152">
        <v>-36</v>
      </c>
      <c r="E26" s="152">
        <v>-44</v>
      </c>
      <c r="F26" s="152">
        <v>-46</v>
      </c>
    </row>
    <row r="27" spans="1:6" s="11" customFormat="1" ht="14.1" customHeight="1">
      <c r="A27" s="110" t="s">
        <v>57</v>
      </c>
      <c r="B27" s="119">
        <v>-257</v>
      </c>
      <c r="C27" s="152">
        <v>18</v>
      </c>
      <c r="D27" s="152">
        <v>-264</v>
      </c>
      <c r="E27" s="152">
        <v>-11</v>
      </c>
      <c r="F27" s="152">
        <v>-228</v>
      </c>
    </row>
    <row r="28" spans="1:6" s="11" customFormat="1" ht="15" customHeight="1">
      <c r="A28" s="106" t="s">
        <v>56</v>
      </c>
      <c r="B28" s="121">
        <v>0</v>
      </c>
      <c r="C28" s="152">
        <v>0</v>
      </c>
      <c r="D28" s="152">
        <v>0</v>
      </c>
      <c r="E28" s="152">
        <v>0</v>
      </c>
      <c r="F28" s="152">
        <v>0</v>
      </c>
    </row>
    <row r="29" spans="1:6" s="11" customFormat="1" ht="15" customHeight="1">
      <c r="A29" s="109" t="s">
        <v>47</v>
      </c>
      <c r="B29" s="119">
        <v>-9</v>
      </c>
      <c r="C29" s="152">
        <v>1</v>
      </c>
      <c r="D29" s="152">
        <v>-6</v>
      </c>
      <c r="E29" s="152">
        <v>-16</v>
      </c>
      <c r="F29" s="152">
        <v>-7</v>
      </c>
    </row>
    <row r="30" spans="1:6" s="47" customFormat="1" ht="15" customHeight="1">
      <c r="A30" s="81" t="s">
        <v>1</v>
      </c>
      <c r="B30" s="122">
        <v>2301</v>
      </c>
      <c r="C30" s="65">
        <v>1602</v>
      </c>
      <c r="D30" s="65">
        <v>1900</v>
      </c>
      <c r="E30" s="65">
        <v>2266</v>
      </c>
      <c r="F30" s="65">
        <v>1956</v>
      </c>
    </row>
    <row r="31" spans="1:6" s="47" customFormat="1" ht="27" customHeight="1">
      <c r="A31" s="253" t="s">
        <v>60</v>
      </c>
      <c r="B31" s="254"/>
      <c r="C31" s="254"/>
      <c r="D31" s="254"/>
      <c r="E31" s="254"/>
      <c r="F31" s="254"/>
    </row>
    <row r="32" spans="1:6" ht="15" customHeight="1"/>
  </sheetData>
  <mergeCells count="4">
    <mergeCell ref="A2:E2"/>
    <mergeCell ref="E5:F5"/>
    <mergeCell ref="C6:F6"/>
    <mergeCell ref="A31:F31"/>
  </mergeCells>
  <pageMargins left="0.75" right="0.75" top="1" bottom="1" header="0.5" footer="0.5"/>
  <pageSetup paperSize="9" scale="87" orientation="portrait" r:id="rId1"/>
  <headerFooter alignWithMargins="0"/>
  <ignoredErrors>
    <ignoredError sqref="A6:F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2359-D758-4322-84A6-9A43988FA6F3}">
  <dimension ref="A2:G54"/>
  <sheetViews>
    <sheetView showGridLines="0" zoomScale="115" zoomScaleNormal="115" zoomScaleSheetLayoutView="130" workbookViewId="0">
      <selection activeCell="A2" sqref="A2:E2"/>
    </sheetView>
  </sheetViews>
  <sheetFormatPr defaultColWidth="9.42578125" defaultRowHeight="12.75"/>
  <cols>
    <col min="1" max="1" width="60.5703125" style="154" customWidth="1"/>
    <col min="2" max="3" width="10.5703125" style="154" customWidth="1"/>
    <col min="4" max="4" width="8.5703125" style="154" customWidth="1"/>
    <col min="5" max="5" width="6.5703125" style="156" customWidth="1"/>
    <col min="6" max="16384" width="9.42578125" style="154"/>
  </cols>
  <sheetData>
    <row r="2" spans="1:6" ht="21.75" customHeight="1">
      <c r="A2" s="243" t="s">
        <v>66</v>
      </c>
      <c r="B2" s="243"/>
      <c r="C2" s="243"/>
      <c r="D2" s="243"/>
      <c r="E2" s="243"/>
    </row>
    <row r="3" spans="1:6">
      <c r="A3" s="155"/>
      <c r="C3" s="155"/>
    </row>
    <row r="4" spans="1:6" ht="20.100000000000001" customHeight="1">
      <c r="A4" s="153" t="s">
        <v>76</v>
      </c>
      <c r="C4" s="157"/>
      <c r="D4" s="157"/>
    </row>
    <row r="5" spans="1:6" s="161" customFormat="1" ht="14.1" customHeight="1">
      <c r="A5" s="158"/>
      <c r="B5" s="159"/>
      <c r="C5" s="160"/>
      <c r="D5" s="256" t="s">
        <v>23</v>
      </c>
      <c r="E5" s="256"/>
    </row>
    <row r="6" spans="1:6" s="163" customFormat="1" ht="12" customHeight="1">
      <c r="A6" s="257" t="s">
        <v>77</v>
      </c>
      <c r="B6" s="162" t="s">
        <v>72</v>
      </c>
      <c r="C6" s="162" t="s">
        <v>78</v>
      </c>
      <c r="D6" s="259" t="s">
        <v>79</v>
      </c>
      <c r="E6" s="260"/>
    </row>
    <row r="7" spans="1:6" s="163" customFormat="1" ht="12" customHeight="1">
      <c r="A7" s="258"/>
      <c r="B7" s="164"/>
      <c r="C7" s="165"/>
      <c r="D7" s="166" t="s">
        <v>20</v>
      </c>
      <c r="E7" s="166" t="s">
        <v>18</v>
      </c>
    </row>
    <row r="8" spans="1:6" s="163" customFormat="1" ht="13.35" customHeight="1">
      <c r="A8" s="167" t="s">
        <v>80</v>
      </c>
      <c r="B8" s="168">
        <v>51156</v>
      </c>
      <c r="C8" s="168">
        <v>89270</v>
      </c>
      <c r="D8" s="168">
        <v>-38114</v>
      </c>
      <c r="E8" s="169">
        <v>-42.7</v>
      </c>
    </row>
    <row r="9" spans="1:6" s="170" customFormat="1" ht="13.35" customHeight="1">
      <c r="A9" s="167" t="s">
        <v>81</v>
      </c>
      <c r="B9" s="168">
        <v>29006</v>
      </c>
      <c r="C9" s="168">
        <v>31216</v>
      </c>
      <c r="D9" s="168">
        <v>-2210</v>
      </c>
      <c r="E9" s="169">
        <v>-7.1</v>
      </c>
      <c r="F9" s="163"/>
    </row>
    <row r="10" spans="1:6" s="170" customFormat="1" ht="13.35" customHeight="1">
      <c r="A10" s="167" t="s">
        <v>82</v>
      </c>
      <c r="B10" s="168">
        <v>423254</v>
      </c>
      <c r="C10" s="168">
        <v>429540</v>
      </c>
      <c r="D10" s="168">
        <v>-6286</v>
      </c>
      <c r="E10" s="169">
        <v>-1.5</v>
      </c>
      <c r="F10" s="163"/>
    </row>
    <row r="11" spans="1:6" s="175" customFormat="1" ht="10.35" customHeight="1">
      <c r="A11" s="171" t="s">
        <v>83</v>
      </c>
      <c r="B11" s="172">
        <v>420919</v>
      </c>
      <c r="C11" s="172">
        <v>427806</v>
      </c>
      <c r="D11" s="172">
        <v>-6887</v>
      </c>
      <c r="E11" s="173">
        <v>-1.6</v>
      </c>
      <c r="F11" s="174"/>
    </row>
    <row r="12" spans="1:6" s="175" customFormat="1" ht="21.95" customHeight="1">
      <c r="A12" s="171" t="s">
        <v>84</v>
      </c>
      <c r="B12" s="172">
        <v>2335</v>
      </c>
      <c r="C12" s="172">
        <v>1734</v>
      </c>
      <c r="D12" s="172">
        <v>601</v>
      </c>
      <c r="E12" s="173">
        <v>34.700000000000003</v>
      </c>
      <c r="F12" s="174"/>
    </row>
    <row r="13" spans="1:6" s="170" customFormat="1" ht="13.35" customHeight="1">
      <c r="A13" s="176" t="s">
        <v>85</v>
      </c>
      <c r="B13" s="168">
        <v>62521</v>
      </c>
      <c r="C13" s="168">
        <v>59965</v>
      </c>
      <c r="D13" s="168">
        <v>2556</v>
      </c>
      <c r="E13" s="169">
        <v>4.3</v>
      </c>
      <c r="F13" s="163"/>
    </row>
    <row r="14" spans="1:6" s="170" customFormat="1" ht="13.35" customHeight="1">
      <c r="A14" s="176" t="s">
        <v>86</v>
      </c>
      <c r="B14" s="168">
        <v>42027</v>
      </c>
      <c r="C14" s="168">
        <v>42026</v>
      </c>
      <c r="D14" s="168">
        <v>1</v>
      </c>
      <c r="E14" s="169">
        <v>0</v>
      </c>
      <c r="F14" s="163"/>
    </row>
    <row r="15" spans="1:6" s="170" customFormat="1" ht="13.35" customHeight="1">
      <c r="A15" s="176" t="s">
        <v>87</v>
      </c>
      <c r="B15" s="168">
        <v>77214</v>
      </c>
      <c r="C15" s="168">
        <v>67716</v>
      </c>
      <c r="D15" s="168">
        <v>9498</v>
      </c>
      <c r="E15" s="169">
        <v>14</v>
      </c>
      <c r="F15" s="163"/>
    </row>
    <row r="16" spans="1:6" s="170" customFormat="1" ht="13.35" customHeight="1">
      <c r="A16" s="177" t="s">
        <v>88</v>
      </c>
      <c r="B16" s="168">
        <v>5</v>
      </c>
      <c r="C16" s="168">
        <v>5</v>
      </c>
      <c r="D16" s="168">
        <v>0</v>
      </c>
      <c r="E16" s="169">
        <v>0</v>
      </c>
      <c r="F16" s="163"/>
    </row>
    <row r="17" spans="1:6" s="170" customFormat="1" ht="21.95" customHeight="1">
      <c r="A17" s="177" t="s">
        <v>89</v>
      </c>
      <c r="B17" s="168">
        <v>103265</v>
      </c>
      <c r="C17" s="168">
        <v>101718</v>
      </c>
      <c r="D17" s="168">
        <v>1547</v>
      </c>
      <c r="E17" s="169">
        <v>1.5</v>
      </c>
      <c r="F17" s="163"/>
    </row>
    <row r="18" spans="1:6" s="170" customFormat="1" ht="21.95" customHeight="1">
      <c r="A18" s="177" t="s">
        <v>90</v>
      </c>
      <c r="B18" s="168">
        <v>70928</v>
      </c>
      <c r="C18" s="168">
        <v>72135</v>
      </c>
      <c r="D18" s="168">
        <v>-1207</v>
      </c>
      <c r="E18" s="169">
        <v>-1.7</v>
      </c>
      <c r="F18" s="163"/>
    </row>
    <row r="19" spans="1:6" s="170" customFormat="1" ht="13.35" customHeight="1">
      <c r="A19" s="178" t="s">
        <v>91</v>
      </c>
      <c r="B19" s="168">
        <v>2502</v>
      </c>
      <c r="C19" s="168">
        <v>2501</v>
      </c>
      <c r="D19" s="168">
        <v>1</v>
      </c>
      <c r="E19" s="169">
        <v>0</v>
      </c>
      <c r="F19" s="163"/>
    </row>
    <row r="20" spans="1:6" s="170" customFormat="1" ht="13.35" customHeight="1">
      <c r="A20" s="178" t="s">
        <v>92</v>
      </c>
      <c r="B20" s="168">
        <v>18595</v>
      </c>
      <c r="C20" s="168">
        <v>19349</v>
      </c>
      <c r="D20" s="168">
        <v>-754</v>
      </c>
      <c r="E20" s="169">
        <v>-3.9</v>
      </c>
    </row>
    <row r="21" spans="1:6" s="175" customFormat="1" ht="13.35" customHeight="1">
      <c r="A21" s="171" t="s">
        <v>93</v>
      </c>
      <c r="B21" s="172">
        <v>17216</v>
      </c>
      <c r="C21" s="172">
        <v>17975</v>
      </c>
      <c r="D21" s="172">
        <v>-759</v>
      </c>
      <c r="E21" s="173">
        <v>-4.2</v>
      </c>
    </row>
    <row r="22" spans="1:6" s="175" customFormat="1" ht="13.35" customHeight="1">
      <c r="A22" s="171" t="s">
        <v>94</v>
      </c>
      <c r="B22" s="172">
        <v>1379</v>
      </c>
      <c r="C22" s="172">
        <v>1374</v>
      </c>
      <c r="D22" s="172">
        <v>5</v>
      </c>
      <c r="E22" s="173">
        <v>0.4</v>
      </c>
    </row>
    <row r="23" spans="1:6" s="170" customFormat="1" ht="13.35" customHeight="1">
      <c r="A23" s="178" t="s">
        <v>95</v>
      </c>
      <c r="B23" s="168">
        <v>14467</v>
      </c>
      <c r="C23" s="168">
        <v>14533</v>
      </c>
      <c r="D23" s="168">
        <v>-66</v>
      </c>
      <c r="E23" s="169">
        <v>-0.5</v>
      </c>
      <c r="F23" s="163"/>
    </row>
    <row r="24" spans="1:6" s="170" customFormat="1" ht="13.35" customHeight="1">
      <c r="A24" s="178" t="s">
        <v>96</v>
      </c>
      <c r="B24" s="168">
        <v>731</v>
      </c>
      <c r="C24" s="168">
        <v>264</v>
      </c>
      <c r="D24" s="168">
        <v>467</v>
      </c>
      <c r="E24" s="169" t="s">
        <v>124</v>
      </c>
      <c r="F24" s="163"/>
    </row>
    <row r="25" spans="1:6" s="170" customFormat="1" ht="13.35" customHeight="1">
      <c r="A25" s="178" t="s">
        <v>97</v>
      </c>
      <c r="B25" s="168">
        <v>35925</v>
      </c>
      <c r="C25" s="168">
        <v>33332</v>
      </c>
      <c r="D25" s="168">
        <v>2593</v>
      </c>
      <c r="E25" s="169">
        <v>7.8</v>
      </c>
      <c r="F25" s="163"/>
    </row>
    <row r="26" spans="1:6" s="163" customFormat="1" ht="15" customHeight="1">
      <c r="A26" s="179" t="s">
        <v>98</v>
      </c>
      <c r="B26" s="180">
        <v>931596</v>
      </c>
      <c r="C26" s="180">
        <v>963570</v>
      </c>
      <c r="D26" s="180">
        <v>-31974</v>
      </c>
      <c r="E26" s="181">
        <v>-3.3</v>
      </c>
    </row>
    <row r="27" spans="1:6" s="170" customFormat="1" ht="20.100000000000001" customHeight="1">
      <c r="A27" s="178"/>
      <c r="B27" s="182"/>
      <c r="C27" s="160"/>
      <c r="D27" s="160"/>
      <c r="E27" s="160"/>
      <c r="F27" s="163"/>
    </row>
    <row r="28" spans="1:6" s="170" customFormat="1" ht="12" customHeight="1">
      <c r="A28" s="257" t="s">
        <v>99</v>
      </c>
      <c r="B28" s="162" t="s">
        <v>72</v>
      </c>
      <c r="C28" s="162" t="s">
        <v>78</v>
      </c>
      <c r="D28" s="259" t="s">
        <v>79</v>
      </c>
      <c r="E28" s="260"/>
      <c r="F28" s="163"/>
    </row>
    <row r="29" spans="1:6" s="170" customFormat="1" ht="12" customHeight="1">
      <c r="A29" s="258"/>
      <c r="B29" s="164"/>
      <c r="C29" s="165"/>
      <c r="D29" s="166" t="s">
        <v>20</v>
      </c>
      <c r="E29" s="166" t="s">
        <v>18</v>
      </c>
      <c r="F29" s="163"/>
    </row>
    <row r="30" spans="1:6" s="170" customFormat="1" ht="13.35" customHeight="1">
      <c r="A30" s="176" t="s">
        <v>100</v>
      </c>
      <c r="B30" s="168">
        <v>55963</v>
      </c>
      <c r="C30" s="168">
        <v>92497</v>
      </c>
      <c r="D30" s="168">
        <v>-36534</v>
      </c>
      <c r="E30" s="169">
        <v>-39.5</v>
      </c>
      <c r="F30" s="163"/>
    </row>
    <row r="31" spans="1:6" s="170" customFormat="1" ht="13.35" customHeight="1">
      <c r="A31" s="176" t="s">
        <v>101</v>
      </c>
      <c r="B31" s="168">
        <v>543667</v>
      </c>
      <c r="C31" s="168">
        <v>546206</v>
      </c>
      <c r="D31" s="168">
        <v>-2539</v>
      </c>
      <c r="E31" s="169">
        <v>-0.5</v>
      </c>
      <c r="F31" s="163"/>
    </row>
    <row r="32" spans="1:6" s="170" customFormat="1" ht="13.35" customHeight="1">
      <c r="A32" s="176" t="s">
        <v>102</v>
      </c>
      <c r="B32" s="168">
        <v>44737</v>
      </c>
      <c r="C32" s="168">
        <v>43486</v>
      </c>
      <c r="D32" s="168">
        <v>1251</v>
      </c>
      <c r="E32" s="169">
        <v>2.9</v>
      </c>
      <c r="F32" s="163"/>
    </row>
    <row r="33" spans="1:7" s="170" customFormat="1" ht="13.35" customHeight="1">
      <c r="A33" s="176" t="s">
        <v>103</v>
      </c>
      <c r="B33" s="168">
        <v>23218</v>
      </c>
      <c r="C33" s="168">
        <v>21344</v>
      </c>
      <c r="D33" s="168">
        <v>1874</v>
      </c>
      <c r="E33" s="169">
        <v>8.8000000000000007</v>
      </c>
      <c r="F33" s="163"/>
    </row>
    <row r="34" spans="1:7" s="170" customFormat="1" ht="13.35" customHeight="1">
      <c r="A34" s="177" t="s">
        <v>104</v>
      </c>
      <c r="B34" s="168">
        <v>2222</v>
      </c>
      <c r="C34" s="168">
        <v>2199</v>
      </c>
      <c r="D34" s="168">
        <v>23</v>
      </c>
      <c r="E34" s="169">
        <v>1</v>
      </c>
      <c r="F34" s="163"/>
    </row>
    <row r="35" spans="1:7" s="170" customFormat="1" ht="13.35" customHeight="1">
      <c r="A35" s="177" t="s">
        <v>105</v>
      </c>
      <c r="B35" s="168">
        <v>67</v>
      </c>
      <c r="C35" s="168">
        <v>90</v>
      </c>
      <c r="D35" s="168">
        <v>-23</v>
      </c>
      <c r="E35" s="169">
        <v>-25.6</v>
      </c>
      <c r="F35" s="163"/>
    </row>
    <row r="36" spans="1:7" s="170" customFormat="1" ht="13.35" customHeight="1">
      <c r="A36" s="177" t="s">
        <v>106</v>
      </c>
      <c r="B36" s="168">
        <v>51748</v>
      </c>
      <c r="C36" s="168">
        <v>51438</v>
      </c>
      <c r="D36" s="168">
        <v>310</v>
      </c>
      <c r="E36" s="169">
        <v>0.6</v>
      </c>
      <c r="F36" s="163"/>
    </row>
    <row r="37" spans="1:7" s="170" customFormat="1" ht="13.35" customHeight="1">
      <c r="A37" s="178" t="s">
        <v>107</v>
      </c>
      <c r="B37" s="168">
        <v>2670</v>
      </c>
      <c r="C37" s="168">
        <v>1946</v>
      </c>
      <c r="D37" s="168">
        <v>724</v>
      </c>
      <c r="E37" s="169">
        <v>37.200000000000003</v>
      </c>
      <c r="F37" s="163"/>
    </row>
    <row r="38" spans="1:7" s="170" customFormat="1" ht="13.35" customHeight="1">
      <c r="A38" s="176" t="s">
        <v>108</v>
      </c>
      <c r="B38" s="168">
        <v>5</v>
      </c>
      <c r="C38" s="168">
        <v>2</v>
      </c>
      <c r="D38" s="168">
        <v>3</v>
      </c>
      <c r="E38" s="169" t="s">
        <v>124</v>
      </c>
      <c r="F38" s="163"/>
      <c r="G38" s="168"/>
    </row>
    <row r="39" spans="1:7" s="170" customFormat="1" ht="13.35" customHeight="1">
      <c r="A39" s="176" t="s">
        <v>109</v>
      </c>
      <c r="B39" s="168">
        <v>15669</v>
      </c>
      <c r="C39" s="168">
        <v>15096</v>
      </c>
      <c r="D39" s="168">
        <v>573</v>
      </c>
      <c r="E39" s="169">
        <v>3.8</v>
      </c>
      <c r="F39" s="163"/>
    </row>
    <row r="40" spans="1:7" s="175" customFormat="1" ht="13.35" customHeight="1">
      <c r="A40" s="183" t="s">
        <v>110</v>
      </c>
      <c r="B40" s="172">
        <v>1230</v>
      </c>
      <c r="C40" s="172">
        <v>1217</v>
      </c>
      <c r="D40" s="172">
        <v>13</v>
      </c>
      <c r="E40" s="173">
        <v>1.1000000000000001</v>
      </c>
      <c r="F40" s="174"/>
    </row>
    <row r="41" spans="1:7" s="170" customFormat="1" ht="13.35" customHeight="1">
      <c r="A41" s="176" t="s">
        <v>111</v>
      </c>
      <c r="B41" s="168">
        <v>120561</v>
      </c>
      <c r="C41" s="168">
        <v>119849</v>
      </c>
      <c r="D41" s="168">
        <v>712</v>
      </c>
      <c r="E41" s="169">
        <v>0.6</v>
      </c>
      <c r="F41" s="163"/>
    </row>
    <row r="42" spans="1:7" s="170" customFormat="1" ht="13.35" customHeight="1">
      <c r="A42" s="176" t="s">
        <v>112</v>
      </c>
      <c r="B42" s="168">
        <v>5143</v>
      </c>
      <c r="C42" s="168">
        <v>5290</v>
      </c>
      <c r="D42" s="168">
        <v>-147</v>
      </c>
      <c r="E42" s="169">
        <v>-2.8</v>
      </c>
      <c r="F42" s="163"/>
    </row>
    <row r="43" spans="1:7" s="175" customFormat="1" ht="13.35" customHeight="1">
      <c r="A43" s="183" t="s">
        <v>113</v>
      </c>
      <c r="B43" s="172">
        <v>495</v>
      </c>
      <c r="C43" s="172">
        <v>524</v>
      </c>
      <c r="D43" s="172">
        <v>-29</v>
      </c>
      <c r="E43" s="173">
        <v>-5.5</v>
      </c>
      <c r="F43" s="174"/>
    </row>
    <row r="44" spans="1:7" s="170" customFormat="1" ht="13.35" customHeight="1">
      <c r="A44" s="176" t="s">
        <v>114</v>
      </c>
      <c r="B44" s="168">
        <v>10369</v>
      </c>
      <c r="C44" s="168">
        <v>10369</v>
      </c>
      <c r="D44" s="168">
        <v>0</v>
      </c>
      <c r="E44" s="169">
        <v>0</v>
      </c>
      <c r="F44" s="163"/>
    </row>
    <row r="45" spans="1:7" s="170" customFormat="1" ht="13.35" customHeight="1">
      <c r="A45" s="176" t="s">
        <v>115</v>
      </c>
      <c r="B45" s="168">
        <v>50153</v>
      </c>
      <c r="C45" s="168">
        <v>42560</v>
      </c>
      <c r="D45" s="168">
        <v>7593</v>
      </c>
      <c r="E45" s="169">
        <v>17.8</v>
      </c>
      <c r="F45" s="163"/>
    </row>
    <row r="46" spans="1:7" s="170" customFormat="1" ht="13.35" customHeight="1">
      <c r="A46" s="176" t="s">
        <v>116</v>
      </c>
      <c r="B46" s="168">
        <v>-1977</v>
      </c>
      <c r="C46" s="168">
        <v>-1711</v>
      </c>
      <c r="D46" s="168">
        <v>266</v>
      </c>
      <c r="E46" s="169">
        <v>15.5</v>
      </c>
      <c r="F46" s="163"/>
    </row>
    <row r="47" spans="1:7" s="170" customFormat="1" ht="13.35" customHeight="1">
      <c r="A47" s="176" t="s">
        <v>117</v>
      </c>
      <c r="B47" s="168">
        <v>-302</v>
      </c>
      <c r="C47" s="168">
        <v>-298</v>
      </c>
      <c r="D47" s="168">
        <v>4</v>
      </c>
      <c r="E47" s="169">
        <v>1.3</v>
      </c>
      <c r="F47" s="163"/>
    </row>
    <row r="48" spans="1:7" s="170" customFormat="1" ht="13.35" customHeight="1">
      <c r="A48" s="167" t="s">
        <v>118</v>
      </c>
      <c r="B48" s="168">
        <v>-2629</v>
      </c>
      <c r="C48" s="168">
        <v>-2629</v>
      </c>
      <c r="D48" s="168">
        <v>0</v>
      </c>
      <c r="E48" s="169">
        <v>0</v>
      </c>
      <c r="F48" s="163"/>
    </row>
    <row r="49" spans="1:6" s="170" customFormat="1" ht="13.35" customHeight="1">
      <c r="A49" s="176" t="s">
        <v>119</v>
      </c>
      <c r="B49" s="168">
        <v>7889</v>
      </c>
      <c r="C49" s="168">
        <v>7948</v>
      </c>
      <c r="D49" s="168">
        <v>-59</v>
      </c>
      <c r="E49" s="169">
        <v>-0.7</v>
      </c>
      <c r="F49" s="163"/>
    </row>
    <row r="50" spans="1:6" s="170" customFormat="1" ht="13.35" customHeight="1">
      <c r="A50" s="176" t="s">
        <v>120</v>
      </c>
      <c r="B50" s="168">
        <v>122</v>
      </c>
      <c r="C50" s="168">
        <v>164</v>
      </c>
      <c r="D50" s="168">
        <v>-42</v>
      </c>
      <c r="E50" s="169">
        <v>-25.6</v>
      </c>
      <c r="F50" s="163"/>
    </row>
    <row r="51" spans="1:6" s="170" customFormat="1" ht="13.35" customHeight="1">
      <c r="A51" s="176" t="s">
        <v>1</v>
      </c>
      <c r="B51" s="168">
        <v>2301</v>
      </c>
      <c r="C51" s="168">
        <v>7724</v>
      </c>
      <c r="D51" s="168">
        <v>-5423</v>
      </c>
      <c r="E51" s="169">
        <v>-70.2</v>
      </c>
      <c r="F51" s="163"/>
    </row>
    <row r="52" spans="1:6" s="163" customFormat="1" ht="15" customHeight="1">
      <c r="A52" s="179" t="s">
        <v>121</v>
      </c>
      <c r="B52" s="180">
        <v>931596</v>
      </c>
      <c r="C52" s="180">
        <v>963570</v>
      </c>
      <c r="D52" s="180">
        <v>-31974</v>
      </c>
      <c r="E52" s="181">
        <v>-3.3</v>
      </c>
    </row>
    <row r="53" spans="1:6" s="156" customFormat="1" ht="20.100000000000001" customHeight="1">
      <c r="A53" s="255" t="s">
        <v>122</v>
      </c>
      <c r="B53" s="255"/>
      <c r="C53" s="255"/>
      <c r="D53" s="255"/>
      <c r="E53" s="255"/>
      <c r="F53" s="184"/>
    </row>
    <row r="54" spans="1:6">
      <c r="A54" s="185"/>
      <c r="B54" s="185"/>
      <c r="C54" s="186"/>
      <c r="D54" s="186"/>
      <c r="E54" s="187"/>
      <c r="F54" s="155"/>
    </row>
  </sheetData>
  <mergeCells count="7">
    <mergeCell ref="A53:E53"/>
    <mergeCell ref="A2:E2"/>
    <mergeCell ref="D5:E5"/>
    <mergeCell ref="A6:A7"/>
    <mergeCell ref="D6:E6"/>
    <mergeCell ref="A28:A29"/>
    <mergeCell ref="D28:E28"/>
  </mergeCells>
  <pageMargins left="0.75" right="0.75" top="1" bottom="1" header="0.5" footer="0.5"/>
  <pageSetup paperSize="9" scale="85" orientation="portrait" r:id="rId1"/>
  <headerFooter alignWithMargins="0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9BB1-BD80-49B6-9A8E-8BD123326886}">
  <dimension ref="A2:F54"/>
  <sheetViews>
    <sheetView showGridLines="0" zoomScale="115" zoomScaleNormal="115" zoomScaleSheetLayoutView="130" workbookViewId="0">
      <selection activeCell="A2" sqref="A2:E2"/>
    </sheetView>
  </sheetViews>
  <sheetFormatPr defaultColWidth="9.42578125" defaultRowHeight="12.75"/>
  <cols>
    <col min="1" max="1" width="45.5703125" style="154" customWidth="1"/>
    <col min="2" max="2" width="7.5703125" style="154" customWidth="1"/>
    <col min="3" max="6" width="8.5703125" style="154" customWidth="1"/>
    <col min="7" max="16384" width="9.42578125" style="154"/>
  </cols>
  <sheetData>
    <row r="2" spans="1:6" ht="21.75" customHeight="1">
      <c r="A2" s="243" t="s">
        <v>66</v>
      </c>
      <c r="B2" s="243"/>
      <c r="C2" s="243"/>
      <c r="D2" s="243"/>
      <c r="E2" s="243"/>
      <c r="F2" s="188"/>
    </row>
    <row r="3" spans="1:6" ht="12.75" customHeight="1">
      <c r="B3" s="188"/>
      <c r="C3" s="188"/>
      <c r="D3" s="188"/>
      <c r="E3" s="188"/>
      <c r="F3" s="189"/>
    </row>
    <row r="4" spans="1:6" ht="20.100000000000001" customHeight="1">
      <c r="A4" s="153" t="s">
        <v>123</v>
      </c>
      <c r="B4" s="190"/>
      <c r="F4" s="191" t="s">
        <v>124</v>
      </c>
    </row>
    <row r="5" spans="1:6" ht="14.1" customHeight="1">
      <c r="A5" s="192"/>
      <c r="B5" s="193"/>
      <c r="C5" s="194"/>
      <c r="D5" s="194"/>
      <c r="E5" s="263" t="s">
        <v>23</v>
      </c>
      <c r="F5" s="263"/>
    </row>
    <row r="6" spans="1:6" s="197" customFormat="1" ht="12" customHeight="1">
      <c r="A6" s="195" t="s">
        <v>77</v>
      </c>
      <c r="B6" s="196" t="s">
        <v>73</v>
      </c>
      <c r="C6" s="264" t="s">
        <v>70</v>
      </c>
      <c r="D6" s="265"/>
      <c r="E6" s="265"/>
      <c r="F6" s="265"/>
    </row>
    <row r="7" spans="1:6" s="163" customFormat="1" ht="15" customHeight="1">
      <c r="A7" s="198"/>
      <c r="B7" s="199" t="s">
        <v>125</v>
      </c>
      <c r="C7" s="200" t="s">
        <v>126</v>
      </c>
      <c r="D7" s="200" t="s">
        <v>127</v>
      </c>
      <c r="E7" s="200" t="s">
        <v>128</v>
      </c>
      <c r="F7" s="200" t="s">
        <v>129</v>
      </c>
    </row>
    <row r="8" spans="1:6" s="163" customFormat="1" ht="12" customHeight="1">
      <c r="A8" s="201" t="s">
        <v>80</v>
      </c>
      <c r="B8" s="202">
        <v>51156</v>
      </c>
      <c r="C8" s="203">
        <v>89270</v>
      </c>
      <c r="D8" s="203">
        <v>85585</v>
      </c>
      <c r="E8" s="203">
        <v>79875</v>
      </c>
      <c r="F8" s="203">
        <v>77700</v>
      </c>
    </row>
    <row r="9" spans="1:6" s="161" customFormat="1" ht="12" customHeight="1">
      <c r="A9" s="204" t="s">
        <v>81</v>
      </c>
      <c r="B9" s="202">
        <v>29006</v>
      </c>
      <c r="C9" s="203">
        <v>31216</v>
      </c>
      <c r="D9" s="203">
        <v>30116</v>
      </c>
      <c r="E9" s="203">
        <v>30128</v>
      </c>
      <c r="F9" s="203">
        <v>30468</v>
      </c>
    </row>
    <row r="10" spans="1:6" s="161" customFormat="1" ht="12" customHeight="1">
      <c r="A10" s="204" t="s">
        <v>82</v>
      </c>
      <c r="B10" s="202">
        <v>423254</v>
      </c>
      <c r="C10" s="203">
        <v>429540</v>
      </c>
      <c r="D10" s="203">
        <v>433710</v>
      </c>
      <c r="E10" s="203">
        <v>437497</v>
      </c>
      <c r="F10" s="203">
        <v>449860</v>
      </c>
    </row>
    <row r="11" spans="1:6" s="161" customFormat="1" ht="12" customHeight="1">
      <c r="A11" s="205" t="s">
        <v>83</v>
      </c>
      <c r="B11" s="206">
        <v>420919</v>
      </c>
      <c r="C11" s="207">
        <v>427806</v>
      </c>
      <c r="D11" s="207">
        <v>431824</v>
      </c>
      <c r="E11" s="207">
        <v>435583</v>
      </c>
      <c r="F11" s="207">
        <v>447419</v>
      </c>
    </row>
    <row r="12" spans="1:6" s="161" customFormat="1" ht="22.35" customHeight="1">
      <c r="A12" s="205" t="s">
        <v>84</v>
      </c>
      <c r="B12" s="206">
        <v>2335</v>
      </c>
      <c r="C12" s="207">
        <v>1734</v>
      </c>
      <c r="D12" s="207">
        <v>1886</v>
      </c>
      <c r="E12" s="207">
        <v>1914</v>
      </c>
      <c r="F12" s="207">
        <v>2441</v>
      </c>
    </row>
    <row r="13" spans="1:6" s="161" customFormat="1" ht="15" customHeight="1">
      <c r="A13" s="201" t="s">
        <v>85</v>
      </c>
      <c r="B13" s="202">
        <v>62521</v>
      </c>
      <c r="C13" s="203">
        <v>59965</v>
      </c>
      <c r="D13" s="203">
        <v>57626</v>
      </c>
      <c r="E13" s="203">
        <v>60052</v>
      </c>
      <c r="F13" s="203">
        <v>58744</v>
      </c>
    </row>
    <row r="14" spans="1:6" s="161" customFormat="1" ht="12" customHeight="1">
      <c r="A14" s="201" t="s">
        <v>86</v>
      </c>
      <c r="B14" s="202">
        <v>42027</v>
      </c>
      <c r="C14" s="203">
        <v>42026</v>
      </c>
      <c r="D14" s="203">
        <v>45652</v>
      </c>
      <c r="E14" s="203">
        <v>48434</v>
      </c>
      <c r="F14" s="203">
        <v>45988</v>
      </c>
    </row>
    <row r="15" spans="1:6" s="161" customFormat="1" ht="12" customHeight="1">
      <c r="A15" s="201" t="s">
        <v>87</v>
      </c>
      <c r="B15" s="202">
        <v>77214</v>
      </c>
      <c r="C15" s="203">
        <v>67716</v>
      </c>
      <c r="D15" s="203">
        <v>60310</v>
      </c>
      <c r="E15" s="203">
        <v>59369</v>
      </c>
      <c r="F15" s="203">
        <v>53314</v>
      </c>
    </row>
    <row r="16" spans="1:6" s="161" customFormat="1" ht="22.35" customHeight="1">
      <c r="A16" s="208" t="s">
        <v>88</v>
      </c>
      <c r="B16" s="202">
        <v>5</v>
      </c>
      <c r="C16" s="203">
        <v>5</v>
      </c>
      <c r="D16" s="203">
        <v>2</v>
      </c>
      <c r="E16" s="203">
        <v>3</v>
      </c>
      <c r="F16" s="203">
        <v>3</v>
      </c>
    </row>
    <row r="17" spans="1:6" s="161" customFormat="1" ht="22.35" customHeight="1">
      <c r="A17" s="208" t="s">
        <v>89</v>
      </c>
      <c r="B17" s="202">
        <v>103265</v>
      </c>
      <c r="C17" s="203">
        <v>101718</v>
      </c>
      <c r="D17" s="203">
        <v>99226</v>
      </c>
      <c r="E17" s="203">
        <v>102480</v>
      </c>
      <c r="F17" s="203">
        <v>103096</v>
      </c>
    </row>
    <row r="18" spans="1:6" s="161" customFormat="1" ht="22.35" customHeight="1">
      <c r="A18" s="208" t="s">
        <v>90</v>
      </c>
      <c r="B18" s="202">
        <v>70928</v>
      </c>
      <c r="C18" s="203">
        <v>72135</v>
      </c>
      <c r="D18" s="203">
        <v>69136</v>
      </c>
      <c r="E18" s="203">
        <v>71724</v>
      </c>
      <c r="F18" s="203">
        <v>72562</v>
      </c>
    </row>
    <row r="19" spans="1:6" s="161" customFormat="1" ht="12" customHeight="1">
      <c r="A19" s="209" t="s">
        <v>91</v>
      </c>
      <c r="B19" s="202">
        <v>2502</v>
      </c>
      <c r="C19" s="203">
        <v>2501</v>
      </c>
      <c r="D19" s="203">
        <v>2558</v>
      </c>
      <c r="E19" s="203">
        <v>2599</v>
      </c>
      <c r="F19" s="203">
        <v>2395</v>
      </c>
    </row>
    <row r="20" spans="1:6" s="161" customFormat="1" ht="12" customHeight="1">
      <c r="A20" s="209" t="s">
        <v>92</v>
      </c>
      <c r="B20" s="202">
        <v>18595</v>
      </c>
      <c r="C20" s="203">
        <v>19349</v>
      </c>
      <c r="D20" s="203">
        <v>18888</v>
      </c>
      <c r="E20" s="203">
        <v>18892</v>
      </c>
      <c r="F20" s="203">
        <v>19462</v>
      </c>
    </row>
    <row r="21" spans="1:6" s="210" customFormat="1" ht="12" customHeight="1">
      <c r="A21" s="205" t="s">
        <v>93</v>
      </c>
      <c r="B21" s="206">
        <v>17216</v>
      </c>
      <c r="C21" s="207">
        <v>17975</v>
      </c>
      <c r="D21" s="207">
        <v>17486</v>
      </c>
      <c r="E21" s="207">
        <v>17457</v>
      </c>
      <c r="F21" s="207">
        <v>17995</v>
      </c>
    </row>
    <row r="22" spans="1:6" s="210" customFormat="1" ht="12" customHeight="1">
      <c r="A22" s="205" t="s">
        <v>94</v>
      </c>
      <c r="B22" s="206">
        <v>1379</v>
      </c>
      <c r="C22" s="207">
        <v>1374</v>
      </c>
      <c r="D22" s="207">
        <v>1402</v>
      </c>
      <c r="E22" s="207">
        <v>1435</v>
      </c>
      <c r="F22" s="207">
        <v>1467</v>
      </c>
    </row>
    <row r="23" spans="1:6" s="189" customFormat="1" ht="12" customHeight="1">
      <c r="A23" s="209" t="s">
        <v>95</v>
      </c>
      <c r="B23" s="202">
        <v>14467</v>
      </c>
      <c r="C23" s="203">
        <v>14533</v>
      </c>
      <c r="D23" s="203">
        <v>15871</v>
      </c>
      <c r="E23" s="203">
        <v>16080</v>
      </c>
      <c r="F23" s="203">
        <v>17104</v>
      </c>
    </row>
    <row r="24" spans="1:6" s="189" customFormat="1" ht="12" customHeight="1">
      <c r="A24" s="209" t="s">
        <v>96</v>
      </c>
      <c r="B24" s="202">
        <v>731</v>
      </c>
      <c r="C24" s="203">
        <v>264</v>
      </c>
      <c r="D24" s="203">
        <v>256</v>
      </c>
      <c r="E24" s="203">
        <v>614</v>
      </c>
      <c r="F24" s="203">
        <v>243</v>
      </c>
    </row>
    <row r="25" spans="1:6" s="161" customFormat="1" ht="12" customHeight="1">
      <c r="A25" s="209" t="s">
        <v>97</v>
      </c>
      <c r="B25" s="202">
        <v>35925</v>
      </c>
      <c r="C25" s="203">
        <v>33332</v>
      </c>
      <c r="D25" s="203">
        <v>28198</v>
      </c>
      <c r="E25" s="203">
        <v>27458</v>
      </c>
      <c r="F25" s="203">
        <v>24236</v>
      </c>
    </row>
    <row r="26" spans="1:6" s="163" customFormat="1" ht="15" customHeight="1">
      <c r="A26" s="211" t="s">
        <v>98</v>
      </c>
      <c r="B26" s="212">
        <v>931596</v>
      </c>
      <c r="C26" s="213">
        <v>963570</v>
      </c>
      <c r="D26" s="213">
        <v>947134</v>
      </c>
      <c r="E26" s="213">
        <v>955205</v>
      </c>
      <c r="F26" s="213">
        <v>955175</v>
      </c>
    </row>
    <row r="27" spans="1:6" s="163" customFormat="1" ht="12.75" customHeight="1">
      <c r="A27" s="214"/>
      <c r="B27" s="214"/>
      <c r="C27" s="214"/>
      <c r="D27" s="214"/>
      <c r="E27" s="214"/>
      <c r="F27" s="214"/>
    </row>
    <row r="28" spans="1:6" s="197" customFormat="1" ht="12" customHeight="1">
      <c r="A28" s="266" t="s">
        <v>99</v>
      </c>
      <c r="B28" s="196" t="s">
        <v>73</v>
      </c>
      <c r="C28" s="264" t="s">
        <v>70</v>
      </c>
      <c r="D28" s="268"/>
      <c r="E28" s="268"/>
      <c r="F28" s="268"/>
    </row>
    <row r="29" spans="1:6" s="163" customFormat="1" ht="15" customHeight="1">
      <c r="A29" s="267"/>
      <c r="B29" s="199" t="s">
        <v>125</v>
      </c>
      <c r="C29" s="200" t="s">
        <v>126</v>
      </c>
      <c r="D29" s="200" t="s">
        <v>127</v>
      </c>
      <c r="E29" s="200" t="s">
        <v>128</v>
      </c>
      <c r="F29" s="200" t="s">
        <v>129</v>
      </c>
    </row>
    <row r="30" spans="1:6" s="161" customFormat="1" ht="13.35" customHeight="1">
      <c r="A30" s="201" t="s">
        <v>100</v>
      </c>
      <c r="B30" s="202">
        <v>55963</v>
      </c>
      <c r="C30" s="203">
        <v>92497</v>
      </c>
      <c r="D30" s="203">
        <v>97390</v>
      </c>
      <c r="E30" s="203">
        <v>94077</v>
      </c>
      <c r="F30" s="203">
        <v>120018</v>
      </c>
    </row>
    <row r="31" spans="1:6" s="161" customFormat="1" ht="13.35" customHeight="1">
      <c r="A31" s="201" t="s">
        <v>101</v>
      </c>
      <c r="B31" s="202">
        <v>543667</v>
      </c>
      <c r="C31" s="203">
        <v>546206</v>
      </c>
      <c r="D31" s="203">
        <v>533143</v>
      </c>
      <c r="E31" s="203">
        <v>532468</v>
      </c>
      <c r="F31" s="203">
        <v>515369</v>
      </c>
    </row>
    <row r="32" spans="1:6" s="161" customFormat="1" ht="13.35" customHeight="1">
      <c r="A32" s="201" t="s">
        <v>102</v>
      </c>
      <c r="B32" s="202">
        <v>44737</v>
      </c>
      <c r="C32" s="203">
        <v>43486</v>
      </c>
      <c r="D32" s="203">
        <v>47428</v>
      </c>
      <c r="E32" s="203">
        <v>47639</v>
      </c>
      <c r="F32" s="203">
        <v>45681</v>
      </c>
    </row>
    <row r="33" spans="1:6" s="161" customFormat="1" ht="13.35" customHeight="1">
      <c r="A33" s="201" t="s">
        <v>103</v>
      </c>
      <c r="B33" s="202">
        <v>23218</v>
      </c>
      <c r="C33" s="203">
        <v>21344</v>
      </c>
      <c r="D33" s="203">
        <v>16388</v>
      </c>
      <c r="E33" s="203">
        <v>13608</v>
      </c>
      <c r="F33" s="203">
        <v>10893</v>
      </c>
    </row>
    <row r="34" spans="1:6" s="161" customFormat="1" ht="13.35" customHeight="1">
      <c r="A34" s="201" t="s">
        <v>104</v>
      </c>
      <c r="B34" s="202">
        <v>2222</v>
      </c>
      <c r="C34" s="203">
        <v>2199</v>
      </c>
      <c r="D34" s="203">
        <v>2422</v>
      </c>
      <c r="E34" s="203">
        <v>2326</v>
      </c>
      <c r="F34" s="203">
        <v>2275</v>
      </c>
    </row>
    <row r="35" spans="1:6" s="161" customFormat="1" ht="13.35" customHeight="1">
      <c r="A35" s="201" t="s">
        <v>105</v>
      </c>
      <c r="B35" s="202">
        <v>67</v>
      </c>
      <c r="C35" s="203">
        <v>90</v>
      </c>
      <c r="D35" s="203">
        <v>193</v>
      </c>
      <c r="E35" s="203">
        <v>96</v>
      </c>
      <c r="F35" s="203">
        <v>111</v>
      </c>
    </row>
    <row r="36" spans="1:6" s="161" customFormat="1" ht="13.35" customHeight="1">
      <c r="A36" s="201" t="s">
        <v>106</v>
      </c>
      <c r="B36" s="202">
        <v>51748</v>
      </c>
      <c r="C36" s="203">
        <v>51438</v>
      </c>
      <c r="D36" s="203">
        <v>50715</v>
      </c>
      <c r="E36" s="203">
        <v>53160</v>
      </c>
      <c r="F36" s="203">
        <v>54099</v>
      </c>
    </row>
    <row r="37" spans="1:6" s="161" customFormat="1" ht="13.35" customHeight="1">
      <c r="A37" s="209" t="s">
        <v>107</v>
      </c>
      <c r="B37" s="202">
        <v>2670</v>
      </c>
      <c r="C37" s="203">
        <v>1946</v>
      </c>
      <c r="D37" s="203">
        <v>3116</v>
      </c>
      <c r="E37" s="203">
        <v>2938</v>
      </c>
      <c r="F37" s="203">
        <v>1964</v>
      </c>
    </row>
    <row r="38" spans="1:6" s="161" customFormat="1" ht="13.35" customHeight="1">
      <c r="A38" s="201" t="s">
        <v>108</v>
      </c>
      <c r="B38" s="202">
        <v>5</v>
      </c>
      <c r="C38" s="203">
        <v>2</v>
      </c>
      <c r="D38" s="203">
        <v>13</v>
      </c>
      <c r="E38" s="203">
        <v>0</v>
      </c>
      <c r="F38" s="203">
        <v>0</v>
      </c>
    </row>
    <row r="39" spans="1:6" s="161" customFormat="1" ht="13.35" customHeight="1">
      <c r="A39" s="201" t="s">
        <v>109</v>
      </c>
      <c r="B39" s="202">
        <v>15669</v>
      </c>
      <c r="C39" s="203">
        <v>15096</v>
      </c>
      <c r="D39" s="203">
        <v>11138</v>
      </c>
      <c r="E39" s="203">
        <v>22107</v>
      </c>
      <c r="F39" s="203">
        <v>17716</v>
      </c>
    </row>
    <row r="40" spans="1:6" s="161" customFormat="1" ht="13.35" customHeight="1">
      <c r="A40" s="205" t="s">
        <v>110</v>
      </c>
      <c r="B40" s="206">
        <v>1230</v>
      </c>
      <c r="C40" s="207">
        <v>1217</v>
      </c>
      <c r="D40" s="207">
        <v>1231</v>
      </c>
      <c r="E40" s="207">
        <v>1260</v>
      </c>
      <c r="F40" s="207">
        <v>1292</v>
      </c>
    </row>
    <row r="41" spans="1:6" s="161" customFormat="1" ht="13.35" customHeight="1">
      <c r="A41" s="201" t="s">
        <v>111</v>
      </c>
      <c r="B41" s="202">
        <v>120561</v>
      </c>
      <c r="C41" s="203">
        <v>119849</v>
      </c>
      <c r="D41" s="203">
        <v>115616</v>
      </c>
      <c r="E41" s="203">
        <v>119381</v>
      </c>
      <c r="F41" s="203">
        <v>119815</v>
      </c>
    </row>
    <row r="42" spans="1:6" s="161" customFormat="1" ht="13.35" customHeight="1">
      <c r="A42" s="201" t="s">
        <v>112</v>
      </c>
      <c r="B42" s="202">
        <v>5143</v>
      </c>
      <c r="C42" s="203">
        <v>5290</v>
      </c>
      <c r="D42" s="203">
        <v>4897</v>
      </c>
      <c r="E42" s="203">
        <v>4944</v>
      </c>
      <c r="F42" s="203">
        <v>5630</v>
      </c>
    </row>
    <row r="43" spans="1:6" s="161" customFormat="1" ht="13.35" customHeight="1">
      <c r="A43" s="215" t="s">
        <v>113</v>
      </c>
      <c r="B43" s="206">
        <v>495</v>
      </c>
      <c r="C43" s="207">
        <v>524</v>
      </c>
      <c r="D43" s="207">
        <v>538</v>
      </c>
      <c r="E43" s="207">
        <v>539</v>
      </c>
      <c r="F43" s="207">
        <v>673</v>
      </c>
    </row>
    <row r="44" spans="1:6" s="161" customFormat="1" ht="13.35" customHeight="1">
      <c r="A44" s="201" t="s">
        <v>114</v>
      </c>
      <c r="B44" s="202">
        <v>10369</v>
      </c>
      <c r="C44" s="203">
        <v>10369</v>
      </c>
      <c r="D44" s="203">
        <v>10369</v>
      </c>
      <c r="E44" s="203">
        <v>10369</v>
      </c>
      <c r="F44" s="203">
        <v>10369</v>
      </c>
    </row>
    <row r="45" spans="1:6" s="161" customFormat="1" ht="13.35" customHeight="1">
      <c r="A45" s="201" t="s">
        <v>115</v>
      </c>
      <c r="B45" s="202">
        <v>50153</v>
      </c>
      <c r="C45" s="203">
        <v>42560</v>
      </c>
      <c r="D45" s="203">
        <v>42464</v>
      </c>
      <c r="E45" s="203">
        <v>42585</v>
      </c>
      <c r="F45" s="203">
        <v>45538</v>
      </c>
    </row>
    <row r="46" spans="1:6" s="161" customFormat="1" ht="13.35" customHeight="1">
      <c r="A46" s="201" t="s">
        <v>116</v>
      </c>
      <c r="B46" s="202">
        <v>-1977</v>
      </c>
      <c r="C46" s="203">
        <v>-1711</v>
      </c>
      <c r="D46" s="203">
        <v>-1917</v>
      </c>
      <c r="E46" s="203">
        <v>-1709</v>
      </c>
      <c r="F46" s="203">
        <v>-1794</v>
      </c>
    </row>
    <row r="47" spans="1:6" s="161" customFormat="1" ht="13.35" customHeight="1">
      <c r="A47" s="201" t="s">
        <v>117</v>
      </c>
      <c r="B47" s="202">
        <v>-302</v>
      </c>
      <c r="C47" s="203">
        <v>-298</v>
      </c>
      <c r="D47" s="203">
        <v>-466</v>
      </c>
      <c r="E47" s="203">
        <v>-375</v>
      </c>
      <c r="F47" s="203">
        <v>-420</v>
      </c>
    </row>
    <row r="48" spans="1:6" s="161" customFormat="1" ht="13.35" customHeight="1">
      <c r="A48" s="204" t="s">
        <v>118</v>
      </c>
      <c r="B48" s="202">
        <v>-2629</v>
      </c>
      <c r="C48" s="203">
        <v>-2629</v>
      </c>
      <c r="D48" s="203">
        <v>0</v>
      </c>
      <c r="E48" s="203">
        <v>0</v>
      </c>
      <c r="F48" s="203">
        <v>-1400</v>
      </c>
    </row>
    <row r="49" spans="1:6" s="189" customFormat="1" ht="13.35" customHeight="1">
      <c r="A49" s="201" t="s">
        <v>119</v>
      </c>
      <c r="B49" s="202">
        <v>7889</v>
      </c>
      <c r="C49" s="203">
        <v>7948</v>
      </c>
      <c r="D49" s="203">
        <v>7939</v>
      </c>
      <c r="E49" s="203">
        <v>7217</v>
      </c>
      <c r="F49" s="203">
        <v>7214</v>
      </c>
    </row>
    <row r="50" spans="1:6" s="161" customFormat="1" ht="13.35" customHeight="1">
      <c r="A50" s="201" t="s">
        <v>120</v>
      </c>
      <c r="B50" s="202">
        <v>122</v>
      </c>
      <c r="C50" s="203">
        <v>164</v>
      </c>
      <c r="D50" s="203">
        <v>164</v>
      </c>
      <c r="E50" s="203">
        <v>152</v>
      </c>
      <c r="F50" s="203">
        <v>141</v>
      </c>
    </row>
    <row r="51" spans="1:6" s="161" customFormat="1" ht="13.35" customHeight="1">
      <c r="A51" s="201" t="s">
        <v>1</v>
      </c>
      <c r="B51" s="202">
        <v>2301</v>
      </c>
      <c r="C51" s="203">
        <v>7724</v>
      </c>
      <c r="D51" s="203">
        <v>6122</v>
      </c>
      <c r="E51" s="203">
        <v>4222</v>
      </c>
      <c r="F51" s="203">
        <v>1956</v>
      </c>
    </row>
    <row r="52" spans="1:6" s="163" customFormat="1" ht="15" customHeight="1">
      <c r="A52" s="211" t="s">
        <v>121</v>
      </c>
      <c r="B52" s="212">
        <v>931596</v>
      </c>
      <c r="C52" s="213">
        <v>963570</v>
      </c>
      <c r="D52" s="213">
        <v>947134</v>
      </c>
      <c r="E52" s="213">
        <v>955205</v>
      </c>
      <c r="F52" s="213">
        <v>955175</v>
      </c>
    </row>
    <row r="53" spans="1:6" ht="15" customHeight="1">
      <c r="A53" s="261" t="s">
        <v>122</v>
      </c>
      <c r="B53" s="262"/>
      <c r="C53" s="262"/>
      <c r="D53" s="262"/>
      <c r="E53" s="262"/>
      <c r="F53" s="262"/>
    </row>
    <row r="54" spans="1:6">
      <c r="A54" s="216"/>
      <c r="B54" s="216"/>
      <c r="C54" s="216"/>
      <c r="D54" s="216"/>
      <c r="E54" s="216"/>
      <c r="F54" s="216"/>
    </row>
  </sheetData>
  <mergeCells count="6">
    <mergeCell ref="A53:F53"/>
    <mergeCell ref="A2:E2"/>
    <mergeCell ref="E5:F5"/>
    <mergeCell ref="C6:F6"/>
    <mergeCell ref="A28:A29"/>
    <mergeCell ref="C28:F28"/>
  </mergeCells>
  <pageMargins left="0.75" right="0.75" top="1" bottom="1" header="0.5" footer="0.5"/>
  <pageSetup paperSize="9" scale="96" orientation="portrait" r:id="rId1"/>
  <headerFooter alignWithMargins="0"/>
  <ignoredErrors>
    <ignoredError sqref="B6:F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B646-BD4A-4825-8832-5736A80559C6}">
  <dimension ref="A1:J45"/>
  <sheetViews>
    <sheetView showGridLines="0" zoomScale="115" zoomScaleNormal="115" zoomScaleSheetLayoutView="130" workbookViewId="0">
      <selection activeCell="A2" sqref="A2:E2"/>
    </sheetView>
  </sheetViews>
  <sheetFormatPr defaultColWidth="9.28515625" defaultRowHeight="12.75"/>
  <cols>
    <col min="1" max="1" width="25.7109375" style="218" customWidth="1"/>
    <col min="2" max="3" width="10.7109375" style="217" customWidth="1"/>
    <col min="4" max="4" width="10.7109375" style="218" customWidth="1"/>
    <col min="5" max="5" width="10.7109375" style="217" customWidth="1"/>
    <col min="6" max="7" width="10.7109375" style="218" customWidth="1"/>
    <col min="8" max="8" width="8.7109375" style="218" customWidth="1"/>
    <col min="9" max="9" width="9.7109375" style="218" customWidth="1"/>
    <col min="10" max="16384" width="9.28515625" style="218"/>
  </cols>
  <sheetData>
    <row r="1" spans="1:9">
      <c r="A1" s="217"/>
    </row>
    <row r="2" spans="1:9" ht="25.5">
      <c r="A2" s="269" t="s">
        <v>66</v>
      </c>
      <c r="B2" s="269"/>
      <c r="C2" s="269"/>
      <c r="D2" s="269"/>
      <c r="E2" s="269"/>
    </row>
    <row r="3" spans="1:9" ht="15" customHeight="1"/>
    <row r="4" spans="1:9" ht="15" customHeight="1">
      <c r="A4" s="153" t="s">
        <v>130</v>
      </c>
      <c r="B4" s="219"/>
      <c r="C4" s="219"/>
      <c r="E4" s="219"/>
      <c r="F4" s="220"/>
      <c r="G4" s="220"/>
    </row>
    <row r="5" spans="1:9" s="224" customFormat="1" ht="15" customHeight="1">
      <c r="A5" s="221"/>
      <c r="B5" s="222"/>
      <c r="C5" s="222"/>
      <c r="D5" s="223"/>
      <c r="E5" s="222"/>
      <c r="F5" s="223"/>
      <c r="G5" s="270" t="s">
        <v>23</v>
      </c>
      <c r="H5" s="270"/>
      <c r="I5" s="270"/>
    </row>
    <row r="6" spans="1:9" s="227" customFormat="1" ht="48" customHeight="1">
      <c r="A6" s="225"/>
      <c r="B6" s="226" t="s">
        <v>131</v>
      </c>
      <c r="C6" s="226" t="s">
        <v>132</v>
      </c>
      <c r="D6" s="226" t="s">
        <v>133</v>
      </c>
      <c r="E6" s="226" t="s">
        <v>134</v>
      </c>
      <c r="F6" s="226" t="s">
        <v>135</v>
      </c>
      <c r="G6" s="226" t="s">
        <v>136</v>
      </c>
      <c r="H6" s="226" t="s">
        <v>137</v>
      </c>
      <c r="I6" s="226" t="s">
        <v>138</v>
      </c>
    </row>
    <row r="7" spans="1:9" s="230" customFormat="1" ht="14.1" customHeight="1">
      <c r="A7" s="228" t="s">
        <v>0</v>
      </c>
      <c r="B7" s="229"/>
      <c r="C7" s="229"/>
      <c r="D7" s="229"/>
      <c r="E7" s="229"/>
      <c r="F7" s="229"/>
      <c r="G7" s="229"/>
      <c r="H7" s="229"/>
      <c r="I7" s="229"/>
    </row>
    <row r="8" spans="1:9" s="232" customFormat="1" ht="11.1" customHeight="1">
      <c r="A8" s="231" t="s">
        <v>72</v>
      </c>
      <c r="B8" s="168">
        <v>2941</v>
      </c>
      <c r="C8" s="168">
        <v>1009</v>
      </c>
      <c r="D8" s="168">
        <v>788</v>
      </c>
      <c r="E8" s="168">
        <v>858</v>
      </c>
      <c r="F8" s="168">
        <v>240</v>
      </c>
      <c r="G8" s="168">
        <v>441</v>
      </c>
      <c r="H8" s="168">
        <v>455</v>
      </c>
      <c r="I8" s="168">
        <v>6732</v>
      </c>
    </row>
    <row r="9" spans="1:9" s="232" customFormat="1" ht="11.1" customHeight="1">
      <c r="A9" s="231" t="s">
        <v>69</v>
      </c>
      <c r="B9" s="168">
        <v>2777</v>
      </c>
      <c r="C9" s="168">
        <v>951</v>
      </c>
      <c r="D9" s="168">
        <v>663</v>
      </c>
      <c r="E9" s="168">
        <v>754</v>
      </c>
      <c r="F9" s="168">
        <v>235</v>
      </c>
      <c r="G9" s="168">
        <v>384</v>
      </c>
      <c r="H9" s="168">
        <v>293</v>
      </c>
      <c r="I9" s="168">
        <v>6057</v>
      </c>
    </row>
    <row r="10" spans="1:9" s="232" customFormat="1" ht="14.1" customHeight="1">
      <c r="A10" s="233" t="s">
        <v>139</v>
      </c>
      <c r="B10" s="234">
        <v>5.9</v>
      </c>
      <c r="C10" s="234">
        <v>6.1</v>
      </c>
      <c r="D10" s="234">
        <v>18.899999999999999</v>
      </c>
      <c r="E10" s="234">
        <v>13.8</v>
      </c>
      <c r="F10" s="234">
        <v>2.1</v>
      </c>
      <c r="G10" s="234">
        <v>14.8</v>
      </c>
      <c r="H10" s="234">
        <v>55.3</v>
      </c>
      <c r="I10" s="234">
        <v>11.1</v>
      </c>
    </row>
    <row r="11" spans="1:9" s="230" customFormat="1" ht="18" customHeight="1">
      <c r="A11" s="228" t="s">
        <v>49</v>
      </c>
      <c r="B11" s="229"/>
      <c r="C11" s="234"/>
      <c r="D11" s="234"/>
      <c r="E11" s="234"/>
      <c r="F11" s="234"/>
      <c r="G11" s="234"/>
      <c r="H11" s="229"/>
      <c r="I11" s="229"/>
    </row>
    <row r="12" spans="1:9" s="232" customFormat="1" ht="11.1" customHeight="1">
      <c r="A12" s="231" t="s">
        <v>72</v>
      </c>
      <c r="B12" s="168">
        <v>-1476</v>
      </c>
      <c r="C12" s="168">
        <v>-348</v>
      </c>
      <c r="D12" s="168">
        <v>-298</v>
      </c>
      <c r="E12" s="168">
        <v>-239</v>
      </c>
      <c r="F12" s="168">
        <v>-54</v>
      </c>
      <c r="G12" s="168">
        <v>-86</v>
      </c>
      <c r="H12" s="168">
        <v>-69</v>
      </c>
      <c r="I12" s="168">
        <v>-2570</v>
      </c>
    </row>
    <row r="13" spans="1:9" s="232" customFormat="1" ht="11.1" customHeight="1">
      <c r="A13" s="231" t="s">
        <v>69</v>
      </c>
      <c r="B13" s="168">
        <v>-1503</v>
      </c>
      <c r="C13" s="168">
        <v>-325</v>
      </c>
      <c r="D13" s="168">
        <v>-268</v>
      </c>
      <c r="E13" s="168">
        <v>-229</v>
      </c>
      <c r="F13" s="168">
        <v>-52</v>
      </c>
      <c r="G13" s="168">
        <v>-82</v>
      </c>
      <c r="H13" s="168">
        <v>-77</v>
      </c>
      <c r="I13" s="168">
        <v>-2536</v>
      </c>
    </row>
    <row r="14" spans="1:9" s="232" customFormat="1" ht="14.1" customHeight="1">
      <c r="A14" s="233" t="s">
        <v>139</v>
      </c>
      <c r="B14" s="234">
        <v>-1.8</v>
      </c>
      <c r="C14" s="234">
        <v>7.1</v>
      </c>
      <c r="D14" s="234">
        <v>11.2</v>
      </c>
      <c r="E14" s="234">
        <v>4.4000000000000004</v>
      </c>
      <c r="F14" s="234">
        <v>3.8</v>
      </c>
      <c r="G14" s="234">
        <v>4.9000000000000004</v>
      </c>
      <c r="H14" s="234">
        <v>-10.4</v>
      </c>
      <c r="I14" s="234">
        <v>1.3</v>
      </c>
    </row>
    <row r="15" spans="1:9" s="230" customFormat="1" ht="24" customHeight="1">
      <c r="A15" s="228" t="s">
        <v>26</v>
      </c>
      <c r="B15" s="229"/>
      <c r="C15" s="229"/>
      <c r="D15" s="229"/>
      <c r="E15" s="229"/>
      <c r="F15" s="229"/>
      <c r="G15" s="229"/>
      <c r="H15" s="229"/>
      <c r="I15" s="229"/>
    </row>
    <row r="16" spans="1:9" s="232" customFormat="1" ht="11.1" customHeight="1">
      <c r="A16" s="231" t="s">
        <v>72</v>
      </c>
      <c r="B16" s="168">
        <v>1465</v>
      </c>
      <c r="C16" s="168">
        <v>661</v>
      </c>
      <c r="D16" s="168">
        <v>490</v>
      </c>
      <c r="E16" s="168">
        <v>619</v>
      </c>
      <c r="F16" s="168">
        <v>186</v>
      </c>
      <c r="G16" s="168">
        <v>355</v>
      </c>
      <c r="H16" s="168">
        <v>386</v>
      </c>
      <c r="I16" s="168">
        <v>4162</v>
      </c>
    </row>
    <row r="17" spans="1:9" s="232" customFormat="1" ht="11.1" customHeight="1">
      <c r="A17" s="231" t="s">
        <v>69</v>
      </c>
      <c r="B17" s="168">
        <v>1274</v>
      </c>
      <c r="C17" s="168">
        <v>626</v>
      </c>
      <c r="D17" s="168">
        <v>395</v>
      </c>
      <c r="E17" s="168">
        <v>525</v>
      </c>
      <c r="F17" s="168">
        <v>183</v>
      </c>
      <c r="G17" s="168">
        <v>302</v>
      </c>
      <c r="H17" s="168">
        <v>216</v>
      </c>
      <c r="I17" s="168">
        <v>3521</v>
      </c>
    </row>
    <row r="18" spans="1:9" s="232" customFormat="1" ht="14.1" customHeight="1">
      <c r="A18" s="233" t="s">
        <v>139</v>
      </c>
      <c r="B18" s="234">
        <v>15</v>
      </c>
      <c r="C18" s="234">
        <v>5.6</v>
      </c>
      <c r="D18" s="234">
        <v>24.1</v>
      </c>
      <c r="E18" s="234">
        <v>17.899999999999999</v>
      </c>
      <c r="F18" s="234">
        <v>1.6</v>
      </c>
      <c r="G18" s="234">
        <v>17.5</v>
      </c>
      <c r="H18" s="234">
        <v>78.7</v>
      </c>
      <c r="I18" s="234">
        <v>18.2</v>
      </c>
    </row>
    <row r="19" spans="1:9" s="230" customFormat="1" ht="18" customHeight="1">
      <c r="A19" s="228" t="s">
        <v>1</v>
      </c>
      <c r="B19" s="229"/>
      <c r="C19" s="229"/>
      <c r="D19" s="229"/>
      <c r="E19" s="229"/>
      <c r="F19" s="229"/>
      <c r="G19" s="229"/>
      <c r="H19" s="229"/>
      <c r="I19" s="229"/>
    </row>
    <row r="20" spans="1:9" s="232" customFormat="1" ht="11.1" customHeight="1">
      <c r="A20" s="231" t="s">
        <v>72</v>
      </c>
      <c r="B20" s="168">
        <v>588</v>
      </c>
      <c r="C20" s="168">
        <v>468</v>
      </c>
      <c r="D20" s="168">
        <v>318</v>
      </c>
      <c r="E20" s="168">
        <v>409</v>
      </c>
      <c r="F20" s="168">
        <v>163</v>
      </c>
      <c r="G20" s="168">
        <v>241</v>
      </c>
      <c r="H20" s="168">
        <v>114</v>
      </c>
      <c r="I20" s="168">
        <v>2301</v>
      </c>
    </row>
    <row r="21" spans="1:9" s="232" customFormat="1" ht="11.1" customHeight="1">
      <c r="A21" s="231" t="s">
        <v>69</v>
      </c>
      <c r="B21" s="168">
        <v>689</v>
      </c>
      <c r="C21" s="168">
        <v>394</v>
      </c>
      <c r="D21" s="168">
        <v>366</v>
      </c>
      <c r="E21" s="168">
        <v>343</v>
      </c>
      <c r="F21" s="168">
        <v>129</v>
      </c>
      <c r="G21" s="168">
        <v>201</v>
      </c>
      <c r="H21" s="168">
        <v>-166</v>
      </c>
      <c r="I21" s="168">
        <v>1956</v>
      </c>
    </row>
    <row r="22" spans="1:9" s="232" customFormat="1" ht="14.1" customHeight="1">
      <c r="A22" s="233" t="s">
        <v>139</v>
      </c>
      <c r="B22" s="234">
        <v>-14.7</v>
      </c>
      <c r="C22" s="234">
        <v>18.8</v>
      </c>
      <c r="D22" s="234">
        <v>-13.1</v>
      </c>
      <c r="E22" s="234">
        <v>19.2</v>
      </c>
      <c r="F22" s="234">
        <v>26.4</v>
      </c>
      <c r="G22" s="234">
        <v>19.899999999999999</v>
      </c>
      <c r="H22" s="234" t="s">
        <v>124</v>
      </c>
      <c r="I22" s="234">
        <v>17.600000000000001</v>
      </c>
    </row>
    <row r="23" spans="1:9" s="232" customFormat="1" ht="14.1" customHeight="1">
      <c r="A23" s="233"/>
      <c r="B23" s="235"/>
      <c r="C23" s="235"/>
      <c r="D23" s="235"/>
      <c r="E23" s="235"/>
      <c r="F23" s="235"/>
      <c r="G23" s="235"/>
      <c r="H23" s="235"/>
      <c r="I23" s="235"/>
    </row>
    <row r="24" spans="1:9" s="232" customFormat="1" ht="14.1" customHeight="1">
      <c r="A24" s="221"/>
      <c r="B24" s="222"/>
      <c r="C24" s="222"/>
      <c r="D24" s="223"/>
      <c r="E24" s="222"/>
      <c r="F24" s="223"/>
      <c r="G24" s="270" t="s">
        <v>23</v>
      </c>
      <c r="H24" s="270"/>
      <c r="I24" s="270"/>
    </row>
    <row r="25" spans="1:9" s="232" customFormat="1" ht="48" customHeight="1">
      <c r="A25" s="225"/>
      <c r="B25" s="226" t="s">
        <v>131</v>
      </c>
      <c r="C25" s="226" t="s">
        <v>132</v>
      </c>
      <c r="D25" s="226" t="s">
        <v>133</v>
      </c>
      <c r="E25" s="226" t="s">
        <v>134</v>
      </c>
      <c r="F25" s="226" t="s">
        <v>135</v>
      </c>
      <c r="G25" s="226" t="s">
        <v>136</v>
      </c>
      <c r="H25" s="226" t="s">
        <v>137</v>
      </c>
      <c r="I25" s="226" t="s">
        <v>140</v>
      </c>
    </row>
    <row r="26" spans="1:9" s="230" customFormat="1" ht="15" customHeight="1">
      <c r="A26" s="228" t="s">
        <v>82</v>
      </c>
      <c r="B26" s="229"/>
      <c r="C26" s="229"/>
      <c r="D26" s="229"/>
      <c r="E26" s="229"/>
      <c r="F26" s="229"/>
      <c r="G26" s="229"/>
      <c r="H26" s="229"/>
      <c r="I26" s="229"/>
    </row>
    <row r="27" spans="1:9" s="232" customFormat="1" ht="11.1" customHeight="1">
      <c r="A27" s="236" t="s">
        <v>72</v>
      </c>
      <c r="B27" s="168">
        <v>228993</v>
      </c>
      <c r="C27" s="168">
        <v>124506</v>
      </c>
      <c r="D27" s="168">
        <v>41262</v>
      </c>
      <c r="E27" s="168">
        <v>13557</v>
      </c>
      <c r="F27" s="168">
        <v>263</v>
      </c>
      <c r="G27" s="168">
        <v>0</v>
      </c>
      <c r="H27" s="168">
        <v>14673</v>
      </c>
      <c r="I27" s="168">
        <v>423254</v>
      </c>
    </row>
    <row r="28" spans="1:9" s="232" customFormat="1" ht="11.1" customHeight="1">
      <c r="A28" s="236" t="s">
        <v>78</v>
      </c>
      <c r="B28" s="168">
        <v>232406</v>
      </c>
      <c r="C28" s="168">
        <v>124215</v>
      </c>
      <c r="D28" s="168">
        <v>42050</v>
      </c>
      <c r="E28" s="168">
        <v>14372</v>
      </c>
      <c r="F28" s="168">
        <v>243</v>
      </c>
      <c r="G28" s="168">
        <v>0</v>
      </c>
      <c r="H28" s="168">
        <v>16254</v>
      </c>
      <c r="I28" s="168">
        <v>429540</v>
      </c>
    </row>
    <row r="29" spans="1:9" s="232" customFormat="1" ht="14.1" customHeight="1">
      <c r="A29" s="233" t="s">
        <v>139</v>
      </c>
      <c r="B29" s="234">
        <v>-1.5</v>
      </c>
      <c r="C29" s="234">
        <v>0.2</v>
      </c>
      <c r="D29" s="234">
        <v>-1.9</v>
      </c>
      <c r="E29" s="234">
        <v>-5.7</v>
      </c>
      <c r="F29" s="234">
        <v>8.1999999999999993</v>
      </c>
      <c r="G29" s="234">
        <v>0</v>
      </c>
      <c r="H29" s="234">
        <v>-9.6999999999999993</v>
      </c>
      <c r="I29" s="234">
        <v>-1.5</v>
      </c>
    </row>
    <row r="30" spans="1:9" s="230" customFormat="1" ht="24" customHeight="1">
      <c r="A30" s="228" t="s">
        <v>141</v>
      </c>
      <c r="B30" s="229"/>
      <c r="C30" s="229"/>
      <c r="D30" s="229"/>
      <c r="E30" s="229"/>
      <c r="F30" s="229"/>
      <c r="G30" s="229"/>
      <c r="H30" s="237"/>
      <c r="I30" s="229"/>
    </row>
    <row r="31" spans="1:9" s="232" customFormat="1" ht="11.1" customHeight="1">
      <c r="A31" s="236" t="s">
        <v>72</v>
      </c>
      <c r="B31" s="168">
        <v>263425</v>
      </c>
      <c r="C31" s="168">
        <v>119302</v>
      </c>
      <c r="D31" s="168">
        <v>55851</v>
      </c>
      <c r="E31" s="168">
        <v>43822</v>
      </c>
      <c r="F31" s="168">
        <v>25</v>
      </c>
      <c r="G31" s="168">
        <v>0</v>
      </c>
      <c r="H31" s="168">
        <v>93501</v>
      </c>
      <c r="I31" s="168">
        <v>575926</v>
      </c>
    </row>
    <row r="32" spans="1:9" s="232" customFormat="1" ht="11.1" customHeight="1">
      <c r="A32" s="236" t="s">
        <v>78</v>
      </c>
      <c r="B32" s="168">
        <v>270604</v>
      </c>
      <c r="C32" s="168">
        <v>113087</v>
      </c>
      <c r="D32" s="168">
        <v>57910</v>
      </c>
      <c r="E32" s="168">
        <v>45805</v>
      </c>
      <c r="F32" s="168">
        <v>16</v>
      </c>
      <c r="G32" s="168">
        <v>0</v>
      </c>
      <c r="H32" s="168">
        <v>88714</v>
      </c>
      <c r="I32" s="168">
        <v>576136</v>
      </c>
    </row>
    <row r="33" spans="1:10" s="232" customFormat="1" ht="14.1" customHeight="1">
      <c r="A33" s="233" t="s">
        <v>139</v>
      </c>
      <c r="B33" s="234">
        <v>-2.7</v>
      </c>
      <c r="C33" s="234">
        <v>5.5</v>
      </c>
      <c r="D33" s="234">
        <v>-3.6</v>
      </c>
      <c r="E33" s="234">
        <v>-4.3</v>
      </c>
      <c r="F33" s="234">
        <v>56.3</v>
      </c>
      <c r="G33" s="234">
        <v>0</v>
      </c>
      <c r="H33" s="234">
        <v>5.4</v>
      </c>
      <c r="I33" s="234">
        <v>0</v>
      </c>
    </row>
    <row r="34" spans="1:10" s="232" customFormat="1" ht="13.15" customHeight="1">
      <c r="A34" s="233"/>
      <c r="B34" s="238"/>
      <c r="C34" s="238"/>
      <c r="D34" s="238"/>
      <c r="E34" s="238"/>
      <c r="F34" s="238"/>
      <c r="G34" s="238"/>
      <c r="H34" s="238"/>
      <c r="I34" s="239"/>
    </row>
    <row r="35" spans="1:10" s="230" customFormat="1" ht="15" customHeight="1">
      <c r="A35" s="228" t="s">
        <v>142</v>
      </c>
      <c r="B35" s="229"/>
      <c r="C35" s="229"/>
      <c r="D35" s="229"/>
      <c r="E35" s="229"/>
      <c r="F35" s="229"/>
      <c r="G35" s="229"/>
      <c r="H35" s="237"/>
      <c r="I35" s="229"/>
    </row>
    <row r="36" spans="1:10" s="232" customFormat="1" ht="11.1" customHeight="1">
      <c r="A36" s="236" t="s">
        <v>72</v>
      </c>
      <c r="B36" s="168">
        <v>78411</v>
      </c>
      <c r="C36" s="168">
        <v>110159</v>
      </c>
      <c r="D36" s="168">
        <v>35112</v>
      </c>
      <c r="E36" s="168">
        <v>11979</v>
      </c>
      <c r="F36" s="168">
        <v>2022</v>
      </c>
      <c r="G36" s="168">
        <v>0</v>
      </c>
      <c r="H36" s="168">
        <v>65550</v>
      </c>
      <c r="I36" s="168">
        <v>303233</v>
      </c>
    </row>
    <row r="37" spans="1:10" s="232" customFormat="1" ht="11.1" customHeight="1">
      <c r="A37" s="236" t="s">
        <v>78</v>
      </c>
      <c r="B37" s="168">
        <v>79502</v>
      </c>
      <c r="C37" s="168">
        <v>108183</v>
      </c>
      <c r="D37" s="168">
        <v>36071</v>
      </c>
      <c r="E37" s="168">
        <v>11924</v>
      </c>
      <c r="F37" s="168">
        <v>1990</v>
      </c>
      <c r="G37" s="168">
        <v>0</v>
      </c>
      <c r="H37" s="168">
        <v>64440</v>
      </c>
      <c r="I37" s="168">
        <v>302110</v>
      </c>
    </row>
    <row r="38" spans="1:10" s="232" customFormat="1" ht="14.1" customHeight="1">
      <c r="A38" s="233" t="s">
        <v>139</v>
      </c>
      <c r="B38" s="234">
        <v>-1.4</v>
      </c>
      <c r="C38" s="234">
        <v>1.8</v>
      </c>
      <c r="D38" s="234">
        <v>-2.7</v>
      </c>
      <c r="E38" s="234">
        <v>0.5</v>
      </c>
      <c r="F38" s="234">
        <v>1.6</v>
      </c>
      <c r="G38" s="234">
        <v>0</v>
      </c>
      <c r="H38" s="234">
        <v>1.7</v>
      </c>
      <c r="I38" s="234">
        <v>0.4</v>
      </c>
    </row>
    <row r="39" spans="1:10" s="230" customFormat="1" ht="19.899999999999999" customHeight="1">
      <c r="A39" s="228" t="s">
        <v>143</v>
      </c>
      <c r="B39" s="229"/>
      <c r="C39" s="229"/>
      <c r="D39" s="229"/>
      <c r="E39" s="229"/>
      <c r="F39" s="229"/>
      <c r="G39" s="229"/>
      <c r="H39" s="237"/>
      <c r="I39" s="229"/>
    </row>
    <row r="40" spans="1:10" s="232" customFormat="1" ht="11.1" customHeight="1">
      <c r="A40" s="236" t="s">
        <v>72</v>
      </c>
      <c r="B40" s="168">
        <v>7128</v>
      </c>
      <c r="C40" s="168">
        <v>10016</v>
      </c>
      <c r="D40" s="168">
        <v>3858</v>
      </c>
      <c r="E40" s="168">
        <v>1160</v>
      </c>
      <c r="F40" s="168">
        <v>216</v>
      </c>
      <c r="G40" s="168">
        <v>4756</v>
      </c>
      <c r="H40" s="168">
        <v>3708</v>
      </c>
      <c r="I40" s="168">
        <v>30842</v>
      </c>
      <c r="J40" s="240"/>
    </row>
    <row r="41" spans="1:10" s="232" customFormat="1" ht="11.1" customHeight="1">
      <c r="A41" s="236" t="s">
        <v>78</v>
      </c>
      <c r="B41" s="168">
        <v>7227</v>
      </c>
      <c r="C41" s="168">
        <v>9852</v>
      </c>
      <c r="D41" s="168">
        <v>3928</v>
      </c>
      <c r="E41" s="168">
        <v>1167</v>
      </c>
      <c r="F41" s="168">
        <v>213</v>
      </c>
      <c r="G41" s="168">
        <v>4398</v>
      </c>
      <c r="H41" s="168">
        <v>3689</v>
      </c>
      <c r="I41" s="168">
        <v>30474</v>
      </c>
      <c r="J41" s="240"/>
    </row>
    <row r="42" spans="1:10" s="232" customFormat="1" ht="14.1" customHeight="1">
      <c r="A42" s="233" t="s">
        <v>139</v>
      </c>
      <c r="B42" s="234">
        <v>-1.4</v>
      </c>
      <c r="C42" s="234">
        <v>1.7</v>
      </c>
      <c r="D42" s="234">
        <v>-1.8</v>
      </c>
      <c r="E42" s="234">
        <v>-0.6</v>
      </c>
      <c r="F42" s="234">
        <v>1.4</v>
      </c>
      <c r="G42" s="234">
        <v>8.1</v>
      </c>
      <c r="H42" s="234">
        <v>0.5</v>
      </c>
      <c r="I42" s="234">
        <v>1.2</v>
      </c>
      <c r="J42" s="240"/>
    </row>
    <row r="43" spans="1:10" s="232" customFormat="1" ht="14.1" customHeight="1">
      <c r="A43" s="233"/>
      <c r="B43" s="235"/>
      <c r="C43" s="235"/>
      <c r="D43" s="235"/>
      <c r="E43" s="235"/>
      <c r="F43" s="235"/>
      <c r="G43" s="235"/>
      <c r="H43" s="235"/>
      <c r="I43" s="235"/>
      <c r="J43" s="240"/>
    </row>
    <row r="44" spans="1:10" s="241" customFormat="1" ht="20.100000000000001" customHeight="1">
      <c r="A44" s="271" t="s">
        <v>144</v>
      </c>
      <c r="B44" s="272"/>
      <c r="C44" s="272"/>
      <c r="D44" s="272"/>
      <c r="E44" s="272"/>
      <c r="F44" s="272"/>
      <c r="G44" s="272"/>
      <c r="H44" s="272"/>
      <c r="I44" s="272"/>
    </row>
    <row r="45" spans="1:10" ht="15" customHeight="1">
      <c r="A45" s="232" t="s">
        <v>124</v>
      </c>
      <c r="B45" s="242"/>
      <c r="C45" s="242"/>
      <c r="D45" s="232"/>
      <c r="E45" s="242"/>
      <c r="F45" s="232"/>
      <c r="G45" s="232"/>
      <c r="H45" s="232"/>
      <c r="I45" s="232"/>
    </row>
  </sheetData>
  <mergeCells count="4">
    <mergeCell ref="A2:E2"/>
    <mergeCell ref="G5:I5"/>
    <mergeCell ref="G24:I24"/>
    <mergeCell ref="A44:I44"/>
  </mergeCells>
  <pageMargins left="0.98425196850393704" right="0.59055118110236227" top="0.98425196850393704" bottom="0.98425196850393704" header="0.51181102362204722" footer="0.51181102362204722"/>
  <pageSetup paperSize="9" scale="75" firstPageNumber="19" orientation="portrait" useFirstPageNumber="1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6130-1C51-4AB9-A445-8B35B6D48B92}">
  <sheetPr>
    <tabColor rgb="FFC00418"/>
  </sheetPr>
  <dimension ref="A1:P49"/>
  <sheetViews>
    <sheetView showGridLines="0" zoomScale="85" zoomScaleNormal="85" workbookViewId="0">
      <selection activeCell="K24" sqref="K24"/>
    </sheetView>
  </sheetViews>
  <sheetFormatPr defaultColWidth="9.140625" defaultRowHeight="12.75"/>
  <cols>
    <col min="1" max="1" width="42.5703125" style="20" customWidth="1"/>
    <col min="2" max="3" width="12.7109375" style="20" customWidth="1"/>
    <col min="4" max="4" width="12.7109375" style="21" customWidth="1"/>
    <col min="5" max="5" width="12.85546875" style="22" customWidth="1"/>
    <col min="6" max="6" width="9.5703125" style="22" customWidth="1"/>
    <col min="7" max="7" width="8" style="22" customWidth="1"/>
    <col min="8" max="9" width="8" style="127" customWidth="1"/>
    <col min="10" max="10" width="40.5703125" style="20" customWidth="1"/>
    <col min="11" max="16384" width="9.140625" style="20"/>
  </cols>
  <sheetData>
    <row r="1" spans="1:16">
      <c r="L1" s="126"/>
      <c r="M1" s="90"/>
      <c r="N1" s="90"/>
    </row>
    <row r="2" spans="1:16" s="123" customFormat="1" ht="20.100000000000001" customHeight="1">
      <c r="A2" s="6" t="s">
        <v>16</v>
      </c>
      <c r="D2" s="124"/>
      <c r="E2" s="125"/>
      <c r="F2" s="125"/>
      <c r="G2" s="125"/>
      <c r="H2" s="92"/>
      <c r="I2" s="92"/>
      <c r="J2" s="124"/>
      <c r="L2" s="12"/>
      <c r="M2" s="94"/>
      <c r="N2" s="94"/>
    </row>
    <row r="3" spans="1:16" ht="12.75" customHeight="1">
      <c r="D3" s="150"/>
      <c r="E3" s="150"/>
      <c r="F3" s="150"/>
      <c r="G3" s="150"/>
      <c r="H3" s="151"/>
      <c r="L3" s="12"/>
      <c r="M3" s="94"/>
      <c r="N3" s="94"/>
    </row>
    <row r="4" spans="1:16">
      <c r="L4" s="12"/>
      <c r="M4" s="94"/>
      <c r="N4" s="94"/>
    </row>
    <row r="5" spans="1:16" s="27" customFormat="1" ht="12.75" customHeight="1">
      <c r="A5" s="67" t="s">
        <v>58</v>
      </c>
      <c r="B5" s="24"/>
      <c r="C5" s="24"/>
      <c r="D5" s="25"/>
      <c r="E5" s="26"/>
      <c r="F5" s="26"/>
      <c r="G5" s="26"/>
      <c r="H5" s="93"/>
      <c r="I5" s="93"/>
      <c r="J5" s="24"/>
      <c r="L5" s="12"/>
      <c r="M5" s="94"/>
      <c r="N5" s="94"/>
    </row>
    <row r="7" spans="1:16" ht="12" customHeight="1">
      <c r="A7" s="111"/>
      <c r="B7" s="112"/>
      <c r="C7" s="112"/>
      <c r="D7" s="249"/>
      <c r="E7" s="249"/>
      <c r="F7" s="140"/>
      <c r="G7" s="140"/>
      <c r="H7" s="132"/>
      <c r="I7" s="132"/>
      <c r="J7" s="132"/>
    </row>
    <row r="8" spans="1:16" s="55" customFormat="1" ht="24" customHeight="1">
      <c r="A8" s="142" t="s">
        <v>22</v>
      </c>
      <c r="B8" s="149" t="e">
        <f>#REF!</f>
        <v>#REF!</v>
      </c>
      <c r="C8" s="149" t="e">
        <f>#REF!</f>
        <v>#REF!</v>
      </c>
      <c r="D8" s="273" t="s">
        <v>71</v>
      </c>
      <c r="E8" s="274"/>
      <c r="F8" s="56"/>
      <c r="G8" s="56"/>
      <c r="H8" s="56"/>
      <c r="I8" s="132"/>
      <c r="J8" s="275" t="s">
        <v>67</v>
      </c>
      <c r="L8" s="57" t="s">
        <v>63</v>
      </c>
      <c r="M8" s="47"/>
    </row>
    <row r="9" spans="1:16" s="55" customFormat="1" ht="21" customHeight="1">
      <c r="A9" s="142"/>
      <c r="B9" s="138" t="s">
        <v>64</v>
      </c>
      <c r="C9" s="138" t="s">
        <v>64</v>
      </c>
      <c r="D9" s="139" t="s">
        <v>20</v>
      </c>
      <c r="E9" s="139" t="s">
        <v>18</v>
      </c>
      <c r="F9" s="56"/>
      <c r="G9" s="56"/>
      <c r="H9" s="56"/>
      <c r="I9" s="132"/>
      <c r="J9" s="276"/>
      <c r="L9" s="13" t="e">
        <f>#REF!</f>
        <v>#REF!</v>
      </c>
      <c r="M9" s="14">
        <f>'CE Riclassificato trimestralizz'!F9</f>
        <v>2137</v>
      </c>
      <c r="P9" s="47"/>
    </row>
    <row r="10" spans="1:16" s="33" customFormat="1" ht="12.95" customHeight="1">
      <c r="A10" s="113" t="s">
        <v>45</v>
      </c>
      <c r="B10" s="134">
        <v>34</v>
      </c>
      <c r="C10" s="134">
        <v>47</v>
      </c>
      <c r="D10" s="15">
        <f t="shared" ref="D10:D22" si="0">IF(AND(B10&lt;=0,C10&lt;=0),ABS(B10)-ABS(C10),B10-C10)</f>
        <v>-13</v>
      </c>
      <c r="E10" s="101">
        <f t="shared" ref="E10:E22" si="1">IF(C10=0,0,IF(ABS(D10)*100/ABS(C10)&gt;99.9," ",IF(ABS(D10)*100/ABS(C10)&lt;0.05,0,IF(D10&gt;=0,ABS(D10)*100/ABS(C10),((B10-C10)*100)/C10))))</f>
        <v>-27.7</v>
      </c>
      <c r="F10" s="56"/>
      <c r="G10" s="56"/>
      <c r="H10" s="56"/>
      <c r="I10" s="132"/>
      <c r="J10" s="17"/>
      <c r="L10" s="13" t="e">
        <f>#REF!</f>
        <v>#REF!</v>
      </c>
      <c r="M10" s="14">
        <f>'CE Riclassificato trimestralizz'!E9</f>
        <v>2216</v>
      </c>
    </row>
    <row r="11" spans="1:16" s="33" customFormat="1" ht="12.95" customHeight="1">
      <c r="A11" s="89" t="s">
        <v>2</v>
      </c>
      <c r="B11" s="134">
        <v>156</v>
      </c>
      <c r="C11" s="134">
        <v>139</v>
      </c>
      <c r="D11" s="15">
        <f t="shared" si="0"/>
        <v>17</v>
      </c>
      <c r="E11" s="101">
        <f t="shared" si="1"/>
        <v>12.2</v>
      </c>
      <c r="F11" s="56"/>
      <c r="G11" s="56"/>
      <c r="H11" s="56"/>
      <c r="I11" s="132"/>
      <c r="J11" s="17"/>
      <c r="L11" s="13" t="e">
        <f>#REF!</f>
        <v>#REF!</v>
      </c>
      <c r="M11" s="14">
        <f>'CE Riclassificato trimestralizz'!D9</f>
        <v>2095</v>
      </c>
    </row>
    <row r="12" spans="1:16" s="33" customFormat="1" ht="12.95" customHeight="1">
      <c r="A12" s="89" t="s">
        <v>3</v>
      </c>
      <c r="B12" s="134">
        <v>341</v>
      </c>
      <c r="C12" s="134">
        <v>346</v>
      </c>
      <c r="D12" s="15">
        <f t="shared" si="0"/>
        <v>-5</v>
      </c>
      <c r="E12" s="101">
        <f t="shared" si="1"/>
        <v>-1.4</v>
      </c>
      <c r="F12" s="56"/>
      <c r="G12" s="56"/>
      <c r="H12" s="56"/>
      <c r="I12" s="132"/>
      <c r="J12" s="17"/>
      <c r="L12" s="13" t="e">
        <f>#REF!</f>
        <v>#REF!</v>
      </c>
      <c r="M12" s="14">
        <f>'CE Riclassificato trimestralizz'!C9</f>
        <v>2110</v>
      </c>
    </row>
    <row r="13" spans="1:16" s="33" customFormat="1" ht="12.95" customHeight="1">
      <c r="A13" s="89" t="s">
        <v>4</v>
      </c>
      <c r="B13" s="134">
        <v>94</v>
      </c>
      <c r="C13" s="134">
        <v>83</v>
      </c>
      <c r="D13" s="15">
        <f t="shared" si="0"/>
        <v>11</v>
      </c>
      <c r="E13" s="101">
        <f t="shared" si="1"/>
        <v>13.3</v>
      </c>
      <c r="F13" s="56"/>
      <c r="G13" s="56"/>
      <c r="H13" s="56"/>
      <c r="I13" s="132"/>
      <c r="J13" s="17"/>
      <c r="L13" s="13" t="e">
        <f>#REF!</f>
        <v>#REF!</v>
      </c>
      <c r="M13" s="14">
        <f>'CE Riclassificato trimestralizz'!B9</f>
        <v>2272</v>
      </c>
    </row>
    <row r="14" spans="1:16" s="58" customFormat="1" ht="17.100000000000001" customHeight="1">
      <c r="A14" s="114" t="s">
        <v>25</v>
      </c>
      <c r="B14" s="135">
        <f>SUM(B10:B13)</f>
        <v>625</v>
      </c>
      <c r="C14" s="135">
        <f>SUM(C10:C13)</f>
        <v>615</v>
      </c>
      <c r="D14" s="102">
        <f t="shared" si="0"/>
        <v>10</v>
      </c>
      <c r="E14" s="103">
        <f t="shared" si="1"/>
        <v>1.6</v>
      </c>
      <c r="F14" s="56"/>
      <c r="G14" s="56"/>
      <c r="H14" s="56"/>
      <c r="I14" s="132"/>
      <c r="J14" s="133"/>
      <c r="L14" s="13"/>
      <c r="M14" s="14"/>
    </row>
    <row r="15" spans="1:16" s="33" customFormat="1" ht="12.95" customHeight="1">
      <c r="A15" s="89" t="s">
        <v>5</v>
      </c>
      <c r="B15" s="134">
        <v>230</v>
      </c>
      <c r="C15" s="134">
        <v>228</v>
      </c>
      <c r="D15" s="15">
        <f t="shared" si="0"/>
        <v>2</v>
      </c>
      <c r="E15" s="101">
        <f t="shared" si="1"/>
        <v>0.9</v>
      </c>
      <c r="F15" s="56"/>
      <c r="G15" s="56"/>
      <c r="H15" s="56"/>
      <c r="I15" s="132"/>
      <c r="J15" s="17"/>
      <c r="L15" s="13"/>
      <c r="M15" s="14"/>
    </row>
    <row r="16" spans="1:16" s="33" customFormat="1" ht="12.95" customHeight="1">
      <c r="A16" s="89" t="s">
        <v>6</v>
      </c>
      <c r="B16" s="134">
        <v>2</v>
      </c>
      <c r="C16" s="134">
        <v>2</v>
      </c>
      <c r="D16" s="15">
        <f t="shared" si="0"/>
        <v>0</v>
      </c>
      <c r="E16" s="101">
        <f t="shared" si="1"/>
        <v>0</v>
      </c>
      <c r="F16" s="56"/>
      <c r="G16" s="56"/>
      <c r="H16" s="56"/>
      <c r="I16" s="132"/>
      <c r="J16" s="17"/>
      <c r="L16" s="13"/>
      <c r="M16" s="14"/>
    </row>
    <row r="17" spans="1:13" s="33" customFormat="1" ht="12.95" customHeight="1">
      <c r="A17" s="89" t="s">
        <v>7</v>
      </c>
      <c r="B17" s="134">
        <v>614</v>
      </c>
      <c r="C17" s="134">
        <v>704</v>
      </c>
      <c r="D17" s="15">
        <f t="shared" si="0"/>
        <v>-90</v>
      </c>
      <c r="E17" s="101">
        <f t="shared" si="1"/>
        <v>-12.8</v>
      </c>
      <c r="F17" s="56"/>
      <c r="G17" s="56"/>
      <c r="H17" s="56"/>
      <c r="I17" s="132"/>
      <c r="J17" s="17"/>
    </row>
    <row r="18" spans="1:13" s="33" customFormat="1" ht="12.95" customHeight="1">
      <c r="A18" s="89" t="s">
        <v>8</v>
      </c>
      <c r="B18" s="134">
        <v>396</v>
      </c>
      <c r="C18" s="134">
        <v>403</v>
      </c>
      <c r="D18" s="15">
        <f t="shared" si="0"/>
        <v>-7</v>
      </c>
      <c r="E18" s="101">
        <f t="shared" si="1"/>
        <v>-1.7</v>
      </c>
      <c r="F18" s="56"/>
      <c r="G18" s="56"/>
      <c r="H18" s="56"/>
      <c r="I18" s="132"/>
      <c r="J18" s="17"/>
    </row>
    <row r="19" spans="1:13" s="33" customFormat="1" ht="12.95" customHeight="1">
      <c r="A19" s="89" t="s">
        <v>41</v>
      </c>
      <c r="B19" s="134">
        <v>57</v>
      </c>
      <c r="C19" s="134">
        <v>75</v>
      </c>
      <c r="D19" s="15">
        <f t="shared" si="0"/>
        <v>-18</v>
      </c>
      <c r="E19" s="101">
        <f t="shared" si="1"/>
        <v>-24</v>
      </c>
      <c r="F19" s="56"/>
      <c r="G19" s="56"/>
      <c r="H19" s="56"/>
      <c r="I19" s="132"/>
      <c r="J19" s="17"/>
    </row>
    <row r="20" spans="1:13" s="58" customFormat="1" ht="12.95" customHeight="1">
      <c r="A20" s="115" t="s">
        <v>42</v>
      </c>
      <c r="B20" s="135">
        <f>SUM(B15:B19)</f>
        <v>1299</v>
      </c>
      <c r="C20" s="135">
        <f>SUM(C15:C19)</f>
        <v>1412</v>
      </c>
      <c r="D20" s="102">
        <f t="shared" si="0"/>
        <v>-113</v>
      </c>
      <c r="E20" s="103">
        <f t="shared" si="1"/>
        <v>-8</v>
      </c>
      <c r="F20" s="56"/>
      <c r="G20" s="56"/>
      <c r="H20" s="56"/>
      <c r="I20" s="132"/>
      <c r="J20" s="133"/>
    </row>
    <row r="21" spans="1:13" s="58" customFormat="1" ht="20.100000000000001" customHeight="1">
      <c r="A21" s="114" t="s">
        <v>24</v>
      </c>
      <c r="B21" s="135">
        <v>213</v>
      </c>
      <c r="C21" s="135">
        <v>262</v>
      </c>
      <c r="D21" s="102">
        <f t="shared" si="0"/>
        <v>-49</v>
      </c>
      <c r="E21" s="103">
        <f t="shared" si="1"/>
        <v>-18.7</v>
      </c>
      <c r="F21" s="56"/>
      <c r="G21" s="56"/>
      <c r="H21" s="56"/>
      <c r="I21" s="132"/>
      <c r="J21" s="133"/>
    </row>
    <row r="22" spans="1:13" s="55" customFormat="1" ht="15" customHeight="1">
      <c r="A22" s="82" t="s">
        <v>19</v>
      </c>
      <c r="B22" s="50">
        <f>+B14+B20+B21</f>
        <v>2137</v>
      </c>
      <c r="C22" s="50">
        <f t="shared" ref="C22" si="2">+C14+C20+C21</f>
        <v>2289</v>
      </c>
      <c r="D22" s="50">
        <f t="shared" si="0"/>
        <v>-152</v>
      </c>
      <c r="E22" s="116">
        <f t="shared" si="1"/>
        <v>-6.6</v>
      </c>
      <c r="F22" s="56"/>
      <c r="G22" s="56"/>
      <c r="H22" s="56"/>
      <c r="I22" s="132"/>
      <c r="J22" s="16"/>
    </row>
    <row r="23" spans="1:13" s="123" customFormat="1" ht="20.100000000000001" customHeight="1">
      <c r="A23" s="278" t="s">
        <v>60</v>
      </c>
      <c r="B23" s="278"/>
      <c r="C23" s="278"/>
      <c r="D23" s="278"/>
      <c r="E23" s="278"/>
      <c r="F23" s="137"/>
      <c r="G23" s="56"/>
      <c r="H23" s="56"/>
      <c r="I23" s="132"/>
      <c r="J23" s="136"/>
      <c r="K23" s="5"/>
      <c r="L23" s="5"/>
      <c r="M23" s="5"/>
    </row>
    <row r="24" spans="1:13" s="29" customFormat="1" ht="9.9499999999999993" customHeight="1">
      <c r="A24" s="19"/>
      <c r="B24" s="19"/>
      <c r="C24" s="19"/>
      <c r="D24" s="19"/>
      <c r="E24" s="30"/>
      <c r="F24" s="30"/>
      <c r="G24" s="30"/>
      <c r="H24" s="34"/>
      <c r="I24" s="132"/>
      <c r="J24" s="11"/>
    </row>
    <row r="25" spans="1:13">
      <c r="A25" s="59"/>
      <c r="D25" s="32"/>
      <c r="E25" s="31"/>
      <c r="F25" s="31"/>
      <c r="G25" s="31"/>
      <c r="H25" s="35"/>
      <c r="I25" s="132"/>
      <c r="J25" s="60"/>
    </row>
    <row r="26" spans="1:13">
      <c r="A26" s="36"/>
      <c r="B26" s="37"/>
      <c r="C26" s="37"/>
      <c r="D26" s="32"/>
      <c r="E26" s="31"/>
      <c r="F26" s="31"/>
      <c r="G26" s="31"/>
      <c r="H26" s="35"/>
      <c r="I26" s="35"/>
      <c r="J26" s="60"/>
    </row>
    <row r="27" spans="1:13" ht="15">
      <c r="A27" s="23" t="s">
        <v>31</v>
      </c>
      <c r="J27" s="60"/>
    </row>
    <row r="28" spans="1:13">
      <c r="J28" s="60"/>
    </row>
    <row r="29" spans="1:13" ht="13.35" customHeight="1">
      <c r="A29" s="111"/>
      <c r="B29" s="112"/>
      <c r="C29" s="112"/>
      <c r="D29" s="249"/>
      <c r="E29" s="249"/>
      <c r="F29" s="140"/>
      <c r="G29" s="140"/>
      <c r="H29" s="28"/>
      <c r="I29" s="28"/>
      <c r="J29" s="38"/>
    </row>
    <row r="30" spans="1:13" s="55" customFormat="1" ht="21.95" customHeight="1">
      <c r="A30" s="142"/>
      <c r="B30" s="148" t="e">
        <f>+B8</f>
        <v>#REF!</v>
      </c>
      <c r="C30" s="148" t="e">
        <f>+C8</f>
        <v>#REF!</v>
      </c>
      <c r="D30" s="279" t="s">
        <v>36</v>
      </c>
      <c r="E30" s="280"/>
      <c r="F30" s="56"/>
      <c r="G30" s="56"/>
      <c r="H30" s="56"/>
      <c r="I30" s="56"/>
      <c r="J30" s="281" t="s">
        <v>68</v>
      </c>
    </row>
    <row r="31" spans="1:13" s="55" customFormat="1" ht="30.75" customHeight="1">
      <c r="A31" s="142"/>
      <c r="B31" s="138" t="s">
        <v>31</v>
      </c>
      <c r="C31" s="138" t="s">
        <v>31</v>
      </c>
      <c r="D31" s="139" t="s">
        <v>32</v>
      </c>
      <c r="E31" s="139" t="s">
        <v>18</v>
      </c>
      <c r="F31" s="56"/>
      <c r="G31" s="56"/>
      <c r="H31" s="56"/>
      <c r="I31" s="56"/>
      <c r="J31" s="282"/>
    </row>
    <row r="32" spans="1:13" s="33" customFormat="1" ht="12.95" customHeight="1">
      <c r="A32" s="84" t="s">
        <v>46</v>
      </c>
      <c r="B32" s="17">
        <f t="shared" ref="B32:C35" si="3">B10</f>
        <v>34</v>
      </c>
      <c r="C32" s="17">
        <f t="shared" si="3"/>
        <v>47</v>
      </c>
      <c r="D32" s="17">
        <f t="shared" ref="D32:D44" si="4">IF(AND(B32&lt;=0,C32&lt;=0),ABS(B32)-ABS(C32),B32-C32)</f>
        <v>-13</v>
      </c>
      <c r="E32" s="18">
        <f t="shared" ref="E32:E44" si="5">IF(C32=0,0,IF(ABS(D32)*100/ABS(C32)&gt;99.9," ",IF(ABS(D32)*100/ABS(C32)&lt;0.05,0,IF(D32&gt;=0,ABS(D32)*100/ABS(C32),((B32-C32)*100)/C32))))</f>
        <v>-27.7</v>
      </c>
      <c r="F32" s="56"/>
      <c r="G32" s="56"/>
      <c r="H32" s="16"/>
      <c r="I32" s="16"/>
    </row>
    <row r="33" spans="1:14" s="33" customFormat="1" ht="12.95" customHeight="1">
      <c r="A33" s="85" t="s">
        <v>9</v>
      </c>
      <c r="B33" s="17">
        <f t="shared" si="3"/>
        <v>156</v>
      </c>
      <c r="C33" s="17">
        <f t="shared" si="3"/>
        <v>139</v>
      </c>
      <c r="D33" s="17">
        <f t="shared" si="4"/>
        <v>17</v>
      </c>
      <c r="E33" s="18">
        <f t="shared" si="5"/>
        <v>12.2</v>
      </c>
      <c r="F33" s="56"/>
      <c r="G33" s="56"/>
      <c r="H33" s="16"/>
      <c r="I33" s="16"/>
    </row>
    <row r="34" spans="1:14" s="33" customFormat="1" ht="12.95" customHeight="1">
      <c r="A34" s="85" t="s">
        <v>10</v>
      </c>
      <c r="B34" s="17">
        <f t="shared" si="3"/>
        <v>341</v>
      </c>
      <c r="C34" s="17">
        <f t="shared" si="3"/>
        <v>346</v>
      </c>
      <c r="D34" s="17">
        <f t="shared" si="4"/>
        <v>-5</v>
      </c>
      <c r="E34" s="18">
        <f t="shared" si="5"/>
        <v>-1.4</v>
      </c>
      <c r="F34" s="56"/>
      <c r="G34" s="56"/>
      <c r="H34" s="16"/>
      <c r="I34" s="16"/>
      <c r="J34" s="17"/>
    </row>
    <row r="35" spans="1:14" s="33" customFormat="1" ht="12.95" customHeight="1">
      <c r="A35" s="85" t="s">
        <v>37</v>
      </c>
      <c r="B35" s="17">
        <f t="shared" si="3"/>
        <v>94</v>
      </c>
      <c r="C35" s="17">
        <f t="shared" si="3"/>
        <v>83</v>
      </c>
      <c r="D35" s="17">
        <f t="shared" si="4"/>
        <v>11</v>
      </c>
      <c r="E35" s="18">
        <f t="shared" si="5"/>
        <v>13.3</v>
      </c>
      <c r="F35" s="56"/>
      <c r="G35" s="56"/>
      <c r="H35" s="16"/>
      <c r="I35" s="16"/>
      <c r="J35" s="17"/>
    </row>
    <row r="36" spans="1:14" s="58" customFormat="1" ht="12.95" customHeight="1">
      <c r="A36" s="86" t="s">
        <v>33</v>
      </c>
      <c r="B36" s="133">
        <f>SUM(B32:B35)</f>
        <v>625</v>
      </c>
      <c r="C36" s="133">
        <f>SUM(C32:C35)</f>
        <v>615</v>
      </c>
      <c r="D36" s="133">
        <f t="shared" si="4"/>
        <v>10</v>
      </c>
      <c r="E36" s="49">
        <f t="shared" si="5"/>
        <v>1.6</v>
      </c>
      <c r="F36" s="56"/>
      <c r="G36" s="56"/>
      <c r="H36" s="48"/>
      <c r="I36" s="48"/>
      <c r="J36" s="17"/>
      <c r="L36" s="33"/>
    </row>
    <row r="37" spans="1:14" s="33" customFormat="1" ht="12.95" customHeight="1">
      <c r="A37" s="85" t="s">
        <v>11</v>
      </c>
      <c r="B37" s="17">
        <f t="shared" ref="B37:C41" si="6">B15</f>
        <v>230</v>
      </c>
      <c r="C37" s="17">
        <f t="shared" si="6"/>
        <v>228</v>
      </c>
      <c r="D37" s="17">
        <f t="shared" si="4"/>
        <v>2</v>
      </c>
      <c r="E37" s="18">
        <f t="shared" si="5"/>
        <v>0.9</v>
      </c>
      <c r="F37" s="56"/>
      <c r="G37" s="56"/>
      <c r="H37" s="16"/>
      <c r="I37" s="16"/>
      <c r="J37" s="17"/>
    </row>
    <row r="38" spans="1:14" s="33" customFormat="1" ht="12.95" customHeight="1">
      <c r="A38" s="85" t="s">
        <v>40</v>
      </c>
      <c r="B38" s="17">
        <f t="shared" si="6"/>
        <v>2</v>
      </c>
      <c r="C38" s="17">
        <f t="shared" si="6"/>
        <v>2</v>
      </c>
      <c r="D38" s="17">
        <f t="shared" si="4"/>
        <v>0</v>
      </c>
      <c r="E38" s="18">
        <f t="shared" si="5"/>
        <v>0</v>
      </c>
      <c r="F38" s="56"/>
      <c r="G38" s="56"/>
      <c r="H38" s="16"/>
      <c r="I38" s="16"/>
      <c r="J38" s="133"/>
    </row>
    <row r="39" spans="1:14" s="33" customFormat="1" ht="12.95" customHeight="1">
      <c r="A39" s="85" t="s">
        <v>12</v>
      </c>
      <c r="B39" s="17">
        <f t="shared" si="6"/>
        <v>614</v>
      </c>
      <c r="C39" s="17">
        <f t="shared" si="6"/>
        <v>704</v>
      </c>
      <c r="D39" s="17">
        <f t="shared" si="4"/>
        <v>-90</v>
      </c>
      <c r="E39" s="18">
        <f t="shared" si="5"/>
        <v>-12.8</v>
      </c>
      <c r="F39" s="56"/>
      <c r="G39" s="56"/>
      <c r="H39" s="16"/>
      <c r="I39" s="16"/>
      <c r="J39" s="17"/>
    </row>
    <row r="40" spans="1:14" s="33" customFormat="1" ht="12.95" customHeight="1">
      <c r="A40" s="85" t="s">
        <v>13</v>
      </c>
      <c r="B40" s="17">
        <f t="shared" si="6"/>
        <v>396</v>
      </c>
      <c r="C40" s="17">
        <f t="shared" si="6"/>
        <v>403</v>
      </c>
      <c r="D40" s="17">
        <f t="shared" si="4"/>
        <v>-7</v>
      </c>
      <c r="E40" s="18">
        <f t="shared" si="5"/>
        <v>-1.7</v>
      </c>
      <c r="F40" s="56"/>
      <c r="G40" s="56"/>
      <c r="H40" s="16"/>
      <c r="I40" s="16"/>
      <c r="J40" s="17"/>
    </row>
    <row r="41" spans="1:14" s="33" customFormat="1" ht="12.95" customHeight="1">
      <c r="A41" s="87" t="s">
        <v>38</v>
      </c>
      <c r="B41" s="17">
        <f t="shared" si="6"/>
        <v>57</v>
      </c>
      <c r="C41" s="17">
        <f t="shared" si="6"/>
        <v>75</v>
      </c>
      <c r="D41" s="17">
        <f t="shared" si="4"/>
        <v>-18</v>
      </c>
      <c r="E41" s="18">
        <f t="shared" si="5"/>
        <v>-24</v>
      </c>
      <c r="F41" s="56"/>
      <c r="G41" s="56"/>
      <c r="H41" s="16"/>
      <c r="I41" s="16"/>
      <c r="J41" s="17"/>
    </row>
    <row r="42" spans="1:14" s="58" customFormat="1" ht="20.100000000000001" customHeight="1">
      <c r="A42" s="88" t="s">
        <v>34</v>
      </c>
      <c r="B42" s="133">
        <f>SUM(B37:B41)</f>
        <v>1299</v>
      </c>
      <c r="C42" s="133">
        <f>SUM(C37:C41)</f>
        <v>1412</v>
      </c>
      <c r="D42" s="133">
        <f t="shared" si="4"/>
        <v>-113</v>
      </c>
      <c r="E42" s="49">
        <f t="shared" si="5"/>
        <v>-8</v>
      </c>
      <c r="F42" s="56"/>
      <c r="G42" s="56"/>
      <c r="H42" s="48"/>
      <c r="I42" s="48"/>
      <c r="J42" s="17"/>
      <c r="L42" s="33"/>
    </row>
    <row r="43" spans="1:14" s="58" customFormat="1" ht="15.95" customHeight="1">
      <c r="A43" s="83" t="s">
        <v>35</v>
      </c>
      <c r="B43" s="133">
        <f>B21</f>
        <v>213</v>
      </c>
      <c r="C43" s="133">
        <f>C21</f>
        <v>262</v>
      </c>
      <c r="D43" s="133">
        <f t="shared" si="4"/>
        <v>-49</v>
      </c>
      <c r="E43" s="49">
        <f t="shared" si="5"/>
        <v>-18.7</v>
      </c>
      <c r="F43" s="56"/>
      <c r="G43" s="56"/>
      <c r="H43" s="48"/>
      <c r="I43" s="48"/>
      <c r="J43" s="17"/>
      <c r="L43" s="33"/>
    </row>
    <row r="44" spans="1:14" s="39" customFormat="1" ht="20.100000000000001" customHeight="1">
      <c r="A44" s="82" t="s">
        <v>31</v>
      </c>
      <c r="B44" s="50">
        <f>+B36+B42+B43</f>
        <v>2137</v>
      </c>
      <c r="C44" s="50">
        <f>+C36+C42+C43</f>
        <v>2289</v>
      </c>
      <c r="D44" s="50">
        <f t="shared" si="4"/>
        <v>-152</v>
      </c>
      <c r="E44" s="51">
        <f t="shared" si="5"/>
        <v>-6.6</v>
      </c>
      <c r="F44" s="56"/>
      <c r="G44" s="56"/>
      <c r="H44" s="44"/>
      <c r="I44" s="44"/>
      <c r="J44" s="133"/>
      <c r="L44" s="33"/>
    </row>
    <row r="45" spans="1:14" s="41" customFormat="1" ht="20.100000000000001" customHeight="1">
      <c r="A45" s="277" t="s">
        <v>62</v>
      </c>
      <c r="B45" s="277"/>
      <c r="C45" s="277"/>
      <c r="D45" s="277"/>
      <c r="E45" s="277"/>
      <c r="F45" s="56"/>
      <c r="G45" s="56"/>
      <c r="H45" s="136"/>
      <c r="I45" s="136"/>
      <c r="J45" s="136"/>
      <c r="K45" s="40"/>
      <c r="L45" s="33"/>
      <c r="M45" s="40"/>
      <c r="N45" s="40"/>
    </row>
    <row r="46" spans="1:14" s="123" customFormat="1" ht="12" customHeight="1">
      <c r="F46" s="56"/>
      <c r="G46" s="56"/>
      <c r="H46" s="61"/>
      <c r="I46" s="61"/>
      <c r="J46" s="42"/>
    </row>
    <row r="47" spans="1:14">
      <c r="J47" s="43"/>
    </row>
    <row r="48" spans="1:14">
      <c r="A48" s="52"/>
      <c r="B48" s="53"/>
      <c r="C48" s="53"/>
      <c r="D48" s="53"/>
      <c r="E48" s="54"/>
      <c r="F48" s="54"/>
      <c r="G48" s="54"/>
      <c r="J48" s="34"/>
    </row>
    <row r="49" spans="10:10">
      <c r="J49" s="62"/>
    </row>
  </sheetData>
  <mergeCells count="8">
    <mergeCell ref="D7:E7"/>
    <mergeCell ref="D8:E8"/>
    <mergeCell ref="J8:J9"/>
    <mergeCell ref="A45:E45"/>
    <mergeCell ref="A23:E23"/>
    <mergeCell ref="D29:E29"/>
    <mergeCell ref="D30:E30"/>
    <mergeCell ref="J30:J31"/>
  </mergeCells>
  <pageMargins left="0.75" right="0.75" top="1" bottom="1" header="0.5" footer="0.5"/>
  <pageSetup paperSize="9" scale="86" orientation="portrait" r:id="rId1"/>
  <headerFooter alignWithMargins="0"/>
  <rowBreaks count="1" manualBreakCount="1"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CE Riclassificato</vt:lpstr>
      <vt:lpstr>CE Riclassificato trimestralizz</vt:lpstr>
      <vt:lpstr>SP Riclassificato</vt:lpstr>
      <vt:lpstr>SP Riclassificato trimestralizz</vt:lpstr>
      <vt:lpstr>Dati di Sintesi</vt:lpstr>
      <vt:lpstr>IFRS9_Commissioni nette</vt:lpstr>
      <vt:lpstr>'IFRS9_Commissioni nette'!ENG</vt:lpstr>
      <vt:lpstr>'CE Riclassificato'!ITA</vt:lpstr>
      <vt:lpstr>'CE Riclassificato trimestralizz'!ITA</vt:lpstr>
      <vt:lpstr>'Dati di Sintesi'!ITA</vt:lpstr>
      <vt:lpstr>'IFRS9_Commissioni nette'!ITA</vt:lpstr>
      <vt:lpstr>'SP Riclassificato'!ITA</vt:lpstr>
      <vt:lpstr>'SP Riclassificato trimestralizz'!ITA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2024-05-02T12:21:43Z</cp:lastPrinted>
  <dcterms:created xsi:type="dcterms:W3CDTF">2001-01-29T10:41:02Z</dcterms:created>
  <dcterms:modified xsi:type="dcterms:W3CDTF">2024-05-02T12:37:21Z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2021-04-02T15:07:20Z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/>
  </property>
  <property fmtid="{D5CDD505-2E9C-101B-9397-08002B2CF9AE}" pid="8" name="MSIP_Label_5f5fe31f-9de1-4167-a753-111c0df8115f_ContentBits">
    <vt:lpwstr>0</vt:lpwstr>
  </property>
</Properties>
</file>